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retiambiente-my.sharepoint.com/personal/sandro_gallo_retiambiente_it/Documents/Desktop/VERSIONI DEFINITIVE PER CDA/"/>
    </mc:Choice>
  </mc:AlternateContent>
  <xr:revisionPtr revIDLastSave="2" documentId="13_ncr:1_{E80CE4BE-758C-4B96-98D7-46B8633E64C0}" xr6:coauthVersionLast="47" xr6:coauthVersionMax="47" xr10:uidLastSave="{095AF961-5405-4BBB-9BF9-F0203CB76D7E}"/>
  <bookViews>
    <workbookView xWindow="-28920" yWindow="3345" windowWidth="29040" windowHeight="15720" activeTab="1" xr2:uid="{801C97D5-56A8-4A41-AAD6-F407C5EC992F}"/>
  </bookViews>
  <sheets>
    <sheet name="Intestazione " sheetId="7" r:id="rId1"/>
    <sheet name="Stato revisioni" sheetId="6" r:id="rId2"/>
    <sheet name="Risk assessment" sheetId="1" r:id="rId3"/>
    <sheet name="Elenco processi sensibili" sheetId="9" r:id="rId4"/>
  </sheets>
  <externalReferences>
    <externalReference r:id="rId5"/>
    <externalReference r:id="rId6"/>
  </externalReferences>
  <definedNames>
    <definedName name="_xlnm._FilterDatabase" localSheetId="2" hidden="1">'Risk assessment'!$A$2:$BD$110</definedName>
    <definedName name="_Hlk97901423" localSheetId="0">'Intestazione '!#REF!</definedName>
    <definedName name="a" localSheetId="1">#REF!</definedName>
    <definedName name="a">#REF!</definedName>
    <definedName name="abx" localSheetId="1">[1]Tabelle!$K$14:$K$17</definedName>
    <definedName name="abx">[2]Tabelle!$K$14:$K$17</definedName>
    <definedName name="complessità_processo" localSheetId="1">#REF!</definedName>
    <definedName name="complessità_processo">#REF!</definedName>
    <definedName name="controlli" localSheetId="1">#REF!</definedName>
    <definedName name="controlli">#REF!</definedName>
    <definedName name="discrezionalità" localSheetId="1">#REF!</definedName>
    <definedName name="discrezionalità">#REF!</definedName>
    <definedName name="frazio">#REF!</definedName>
    <definedName name="frazionabilità_processo">#REF!</definedName>
    <definedName name="impatto_economico">#REF!</definedName>
    <definedName name="impatto_org_ec_imm">#REF!</definedName>
    <definedName name="impatto_organizzativo">#REF!</definedName>
    <definedName name="impatto_reputazionale">#REF!</definedName>
    <definedName name="indice" localSheetId="1">[1]Tabelle!$K$14:$L$17</definedName>
    <definedName name="indice">[2]Tabelle!$K$14:$L$17</definedName>
    <definedName name="indice_complessita">#REF!</definedName>
    <definedName name="indice_controlli">#REF!</definedName>
    <definedName name="indice_discrezionalita">#REF!</definedName>
    <definedName name="indice_frazionabilita">#REF!</definedName>
    <definedName name="indice_impatto_economico">#REF!</definedName>
    <definedName name="indice_impatto_org_ec_imm">#REF!</definedName>
    <definedName name="indice_impatto_organizzativo">#REF!</definedName>
    <definedName name="indice_impatto_reputazionale">#REF!</definedName>
    <definedName name="indice_rilevanza">#REF!</definedName>
    <definedName name="indice_valore">#REF!</definedName>
    <definedName name="pippo" localSheetId="1">[1]Tabelle!$K$19:$L$22</definedName>
    <definedName name="pippo">[2]Tabelle!$K$19:$L$22</definedName>
    <definedName name="rilevanza_esterna">#REF!</definedName>
    <definedName name="si">#REF!</definedName>
    <definedName name="valore_economico" localSheetId="1">#REF!</definedName>
    <definedName name="valore_economico">#REF!</definedName>
  </definedNames>
  <calcPr calcId="191028"/>
  <pivotCaches>
    <pivotCache cacheId="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60" i="1" l="1"/>
  <c r="AS60" i="1" s="1"/>
  <c r="AH60" i="1"/>
  <c r="AE60" i="1"/>
  <c r="AR110" i="1"/>
  <c r="AS110" i="1" s="1"/>
  <c r="AH110" i="1"/>
  <c r="AE110" i="1"/>
  <c r="AR43" i="1"/>
  <c r="AS43" i="1" s="1"/>
  <c r="AH43" i="1"/>
  <c r="AE43" i="1"/>
  <c r="AR72" i="1"/>
  <c r="AS72" i="1" s="1"/>
  <c r="AH72" i="1"/>
  <c r="AE72" i="1"/>
  <c r="AR59" i="1"/>
  <c r="AS59" i="1" s="1"/>
  <c r="AH59" i="1"/>
  <c r="AE59" i="1"/>
  <c r="AH84" i="1"/>
  <c r="AE84" i="1"/>
  <c r="AR4" i="1"/>
  <c r="AS4" i="1" s="1"/>
  <c r="AR5" i="1"/>
  <c r="AS5" i="1" s="1"/>
  <c r="AR6" i="1"/>
  <c r="AS6" i="1" s="1"/>
  <c r="AR7" i="1"/>
  <c r="AS7" i="1" s="1"/>
  <c r="AR8" i="1"/>
  <c r="AS8" i="1" s="1"/>
  <c r="AR9" i="1"/>
  <c r="AS9" i="1" s="1"/>
  <c r="AR10" i="1"/>
  <c r="AS10" i="1" s="1"/>
  <c r="AR11" i="1"/>
  <c r="AS11" i="1" s="1"/>
  <c r="AR12" i="1"/>
  <c r="AS12" i="1" s="1"/>
  <c r="AR13" i="1"/>
  <c r="AS13" i="1" s="1"/>
  <c r="AR14" i="1"/>
  <c r="AS14" i="1" s="1"/>
  <c r="AR15" i="1"/>
  <c r="AS15" i="1" s="1"/>
  <c r="AR16" i="1"/>
  <c r="AS16" i="1" s="1"/>
  <c r="AR17" i="1"/>
  <c r="AS17" i="1" s="1"/>
  <c r="AR18" i="1"/>
  <c r="AS18" i="1" s="1"/>
  <c r="AR19" i="1"/>
  <c r="AS19" i="1" s="1"/>
  <c r="AR20" i="1"/>
  <c r="AS20" i="1" s="1"/>
  <c r="AR21" i="1"/>
  <c r="AS21" i="1" s="1"/>
  <c r="AR22" i="1"/>
  <c r="AS22" i="1" s="1"/>
  <c r="AR23" i="1"/>
  <c r="AS23" i="1" s="1"/>
  <c r="AR24" i="1"/>
  <c r="AS24" i="1" s="1"/>
  <c r="AR25" i="1"/>
  <c r="AS25" i="1" s="1"/>
  <c r="AR26" i="1"/>
  <c r="AS26" i="1" s="1"/>
  <c r="AR27" i="1"/>
  <c r="AS27" i="1" s="1"/>
  <c r="AR28" i="1"/>
  <c r="AS28" i="1" s="1"/>
  <c r="AR29" i="1"/>
  <c r="AS29" i="1" s="1"/>
  <c r="AR30" i="1"/>
  <c r="AS30" i="1" s="1"/>
  <c r="AR31" i="1"/>
  <c r="AS31" i="1" s="1"/>
  <c r="AR32" i="1"/>
  <c r="AS32" i="1" s="1"/>
  <c r="AR33" i="1"/>
  <c r="AS33" i="1" s="1"/>
  <c r="AR34" i="1"/>
  <c r="AS34" i="1" s="1"/>
  <c r="AR35" i="1"/>
  <c r="AS35" i="1" s="1"/>
  <c r="AR36" i="1"/>
  <c r="AS36" i="1" s="1"/>
  <c r="AR37" i="1"/>
  <c r="AS37" i="1" s="1"/>
  <c r="AR38" i="1"/>
  <c r="AS38" i="1" s="1"/>
  <c r="AR39" i="1"/>
  <c r="AS39" i="1" s="1"/>
  <c r="AR40" i="1"/>
  <c r="AS40" i="1" s="1"/>
  <c r="AR41" i="1"/>
  <c r="AS41" i="1" s="1"/>
  <c r="AR42" i="1"/>
  <c r="AS42" i="1" s="1"/>
  <c r="AR44" i="1"/>
  <c r="AS44" i="1" s="1"/>
  <c r="AR45" i="1"/>
  <c r="AS45" i="1" s="1"/>
  <c r="AR46" i="1"/>
  <c r="AS46" i="1" s="1"/>
  <c r="AR47" i="1"/>
  <c r="AS47" i="1" s="1"/>
  <c r="AR48" i="1"/>
  <c r="AS48" i="1" s="1"/>
  <c r="AR49" i="1"/>
  <c r="AS49" i="1" s="1"/>
  <c r="AR50" i="1"/>
  <c r="AS50" i="1" s="1"/>
  <c r="AR51" i="1"/>
  <c r="AS51" i="1" s="1"/>
  <c r="AR52" i="1"/>
  <c r="AS52" i="1" s="1"/>
  <c r="AR53" i="1"/>
  <c r="AS53" i="1" s="1"/>
  <c r="AR54" i="1"/>
  <c r="AS54" i="1" s="1"/>
  <c r="AR55" i="1"/>
  <c r="AS55" i="1" s="1"/>
  <c r="AR56" i="1"/>
  <c r="AS56" i="1" s="1"/>
  <c r="AR57" i="1"/>
  <c r="AS57" i="1" s="1"/>
  <c r="AR58" i="1"/>
  <c r="AS58" i="1" s="1"/>
  <c r="AR61" i="1"/>
  <c r="AS61" i="1" s="1"/>
  <c r="AR62" i="1"/>
  <c r="AS62" i="1" s="1"/>
  <c r="AR63" i="1"/>
  <c r="AS63" i="1" s="1"/>
  <c r="AR64" i="1"/>
  <c r="AS64" i="1" s="1"/>
  <c r="AR65" i="1"/>
  <c r="AS65" i="1" s="1"/>
  <c r="AR66" i="1"/>
  <c r="AS66" i="1" s="1"/>
  <c r="AR67" i="1"/>
  <c r="AS67" i="1" s="1"/>
  <c r="AR68" i="1"/>
  <c r="AS68" i="1" s="1"/>
  <c r="AR69" i="1"/>
  <c r="AS69" i="1" s="1"/>
  <c r="AR70" i="1"/>
  <c r="AS70" i="1" s="1"/>
  <c r="AR71" i="1"/>
  <c r="AS71" i="1" s="1"/>
  <c r="AR73" i="1"/>
  <c r="AS73" i="1" s="1"/>
  <c r="AR74" i="1"/>
  <c r="AS74" i="1" s="1"/>
  <c r="AR75" i="1"/>
  <c r="AS75" i="1" s="1"/>
  <c r="AR76" i="1"/>
  <c r="AS76" i="1" s="1"/>
  <c r="AR77" i="1"/>
  <c r="AS77" i="1" s="1"/>
  <c r="AR78" i="1"/>
  <c r="AS78" i="1" s="1"/>
  <c r="AR79" i="1"/>
  <c r="AS79" i="1" s="1"/>
  <c r="AR80" i="1"/>
  <c r="AS80" i="1" s="1"/>
  <c r="AR81" i="1"/>
  <c r="AS81" i="1" s="1"/>
  <c r="AR82" i="1"/>
  <c r="AS82" i="1" s="1"/>
  <c r="AR83" i="1"/>
  <c r="AS83" i="1" s="1"/>
  <c r="AR84" i="1"/>
  <c r="AS84" i="1" s="1"/>
  <c r="AR85" i="1"/>
  <c r="AS85" i="1" s="1"/>
  <c r="AR86" i="1"/>
  <c r="AS86" i="1" s="1"/>
  <c r="AR87" i="1"/>
  <c r="AS87" i="1" s="1"/>
  <c r="AR88" i="1"/>
  <c r="AS88" i="1" s="1"/>
  <c r="AR89" i="1"/>
  <c r="AS89" i="1" s="1"/>
  <c r="AR90" i="1"/>
  <c r="AS90" i="1" s="1"/>
  <c r="AR91" i="1"/>
  <c r="AS91" i="1" s="1"/>
  <c r="AR92" i="1"/>
  <c r="AS92" i="1" s="1"/>
  <c r="AR93" i="1"/>
  <c r="AS93" i="1" s="1"/>
  <c r="AR94" i="1"/>
  <c r="AS94" i="1" s="1"/>
  <c r="AR95" i="1"/>
  <c r="AS95" i="1" s="1"/>
  <c r="AR96" i="1"/>
  <c r="AS96" i="1" s="1"/>
  <c r="AR97" i="1"/>
  <c r="AS97" i="1" s="1"/>
  <c r="AR98" i="1"/>
  <c r="AS98" i="1" s="1"/>
  <c r="AR99" i="1"/>
  <c r="AS99" i="1" s="1"/>
  <c r="AR100" i="1"/>
  <c r="AS100" i="1" s="1"/>
  <c r="AR101" i="1"/>
  <c r="AS101" i="1" s="1"/>
  <c r="AR102" i="1"/>
  <c r="AS102" i="1" s="1"/>
  <c r="AR103" i="1"/>
  <c r="AS103" i="1" s="1"/>
  <c r="AR104" i="1"/>
  <c r="AS104" i="1" s="1"/>
  <c r="AR105" i="1"/>
  <c r="AS105" i="1" s="1"/>
  <c r="AR106" i="1"/>
  <c r="AS106" i="1" s="1"/>
  <c r="AR107" i="1"/>
  <c r="AS107" i="1" s="1"/>
  <c r="AR108" i="1"/>
  <c r="AS108" i="1" s="1"/>
  <c r="AR109" i="1"/>
  <c r="AS109" i="1" s="1"/>
  <c r="AR3" i="1"/>
  <c r="AS3" i="1" s="1"/>
  <c r="AH107" i="1"/>
  <c r="AE107" i="1"/>
  <c r="AH101" i="1"/>
  <c r="AE101" i="1"/>
  <c r="AH97" i="1"/>
  <c r="AE97" i="1"/>
  <c r="AE3" i="1"/>
  <c r="AH3" i="1"/>
  <c r="AH4" i="1"/>
  <c r="AH95" i="1"/>
  <c r="AE95" i="1"/>
  <c r="AH93" i="1"/>
  <c r="AE93" i="1"/>
  <c r="AH90" i="1"/>
  <c r="AE90" i="1"/>
  <c r="AH80" i="1"/>
  <c r="AE80" i="1"/>
  <c r="AH65" i="1"/>
  <c r="AE65" i="1"/>
  <c r="AH62" i="1"/>
  <c r="AE62" i="1"/>
  <c r="AH57" i="1"/>
  <c r="AE57" i="1"/>
  <c r="AH55" i="1"/>
  <c r="AE55" i="1"/>
  <c r="AH53" i="1"/>
  <c r="AE53" i="1"/>
  <c r="AH40" i="1"/>
  <c r="AE40" i="1"/>
  <c r="AH36" i="1"/>
  <c r="AE36" i="1"/>
  <c r="AH33" i="1"/>
  <c r="AE33" i="1"/>
  <c r="AH30" i="1"/>
  <c r="AE30" i="1"/>
  <c r="AH27" i="1"/>
  <c r="AE27" i="1"/>
  <c r="AH24" i="1"/>
  <c r="AE24" i="1"/>
  <c r="AH21" i="1"/>
  <c r="AE21" i="1"/>
  <c r="AH15" i="1"/>
  <c r="AE15" i="1"/>
  <c r="AH12" i="1"/>
  <c r="AE12" i="1"/>
  <c r="AH10" i="1"/>
  <c r="AE10" i="1"/>
  <c r="AH8" i="1"/>
  <c r="AE8" i="1"/>
  <c r="AE17" i="1"/>
  <c r="AH105" i="1"/>
  <c r="AE105" i="1"/>
  <c r="AH103" i="1"/>
  <c r="AE103" i="1"/>
  <c r="AH70" i="1"/>
  <c r="AE70" i="1"/>
  <c r="AH66" i="1"/>
  <c r="AE66" i="1"/>
  <c r="AH63" i="1"/>
  <c r="AE63" i="1"/>
  <c r="AH58" i="1"/>
  <c r="AE58" i="1"/>
  <c r="AH50" i="1"/>
  <c r="AE50" i="1"/>
  <c r="AH45" i="1"/>
  <c r="AE45" i="1"/>
  <c r="AH42" i="1"/>
  <c r="AE42" i="1"/>
  <c r="AH37" i="1"/>
  <c r="AE37" i="1"/>
  <c r="AH34" i="1"/>
  <c r="AE34" i="1"/>
  <c r="AH31" i="1"/>
  <c r="AE31" i="1"/>
  <c r="AH28" i="1"/>
  <c r="AE28" i="1"/>
  <c r="AH25" i="1"/>
  <c r="AE25" i="1"/>
  <c r="AH19" i="1"/>
  <c r="AE19" i="1"/>
  <c r="AH17" i="1"/>
  <c r="AH109" i="1"/>
  <c r="AE109" i="1"/>
  <c r="AE44" i="1"/>
  <c r="AH47" i="1"/>
  <c r="AE47" i="1"/>
  <c r="AH5" i="1"/>
  <c r="AH6" i="1"/>
  <c r="AH7" i="1"/>
  <c r="AH9" i="1"/>
  <c r="AH11" i="1"/>
  <c r="AH13" i="1"/>
  <c r="AH14" i="1"/>
  <c r="AH16" i="1"/>
  <c r="AH18" i="1"/>
  <c r="AH20" i="1"/>
  <c r="AH22" i="1"/>
  <c r="AH23" i="1"/>
  <c r="AH26" i="1"/>
  <c r="AH29" i="1"/>
  <c r="AH32" i="1"/>
  <c r="AH35" i="1"/>
  <c r="AH38" i="1"/>
  <c r="AH39" i="1"/>
  <c r="AH41" i="1"/>
  <c r="AH44" i="1"/>
  <c r="AH46" i="1"/>
  <c r="AH48" i="1"/>
  <c r="AH49" i="1"/>
  <c r="AH51" i="1"/>
  <c r="AH52" i="1"/>
  <c r="AH54" i="1"/>
  <c r="AH56" i="1"/>
  <c r="AH61" i="1"/>
  <c r="AH64" i="1"/>
  <c r="AH67" i="1"/>
  <c r="AH68" i="1"/>
  <c r="AH69" i="1"/>
  <c r="AH71" i="1"/>
  <c r="AH73" i="1"/>
  <c r="AH74" i="1"/>
  <c r="AH75" i="1"/>
  <c r="AH76" i="1"/>
  <c r="AH77" i="1"/>
  <c r="AH78" i="1"/>
  <c r="AH79" i="1"/>
  <c r="AH81" i="1"/>
  <c r="AH82" i="1"/>
  <c r="AH83" i="1"/>
  <c r="AH85" i="1"/>
  <c r="AH86" i="1"/>
  <c r="AH87" i="1"/>
  <c r="AH88" i="1"/>
  <c r="AH89" i="1"/>
  <c r="AH91" i="1"/>
  <c r="AH92" i="1"/>
  <c r="AH94" i="1"/>
  <c r="AH96" i="1"/>
  <c r="AH98" i="1"/>
  <c r="AH99" i="1"/>
  <c r="AH100" i="1"/>
  <c r="AH102" i="1"/>
  <c r="AH104" i="1"/>
  <c r="AH106" i="1"/>
  <c r="AH108" i="1"/>
  <c r="AE4" i="1"/>
  <c r="AE5" i="1"/>
  <c r="AI5" i="1" s="1"/>
  <c r="AE6" i="1"/>
  <c r="AE7" i="1"/>
  <c r="AI7" i="1" s="1"/>
  <c r="AJ7" i="1" s="1"/>
  <c r="AE9" i="1"/>
  <c r="AI9" i="1" s="1"/>
  <c r="AJ9" i="1" s="1"/>
  <c r="AE11" i="1"/>
  <c r="AE13" i="1"/>
  <c r="AE14" i="1"/>
  <c r="AI14" i="1" s="1"/>
  <c r="AJ14" i="1" s="1"/>
  <c r="AE16" i="1"/>
  <c r="AE18" i="1"/>
  <c r="AE20" i="1"/>
  <c r="AI20" i="1" s="1"/>
  <c r="AJ20" i="1" s="1"/>
  <c r="AE22" i="1"/>
  <c r="AI22" i="1" s="1"/>
  <c r="AJ22" i="1" s="1"/>
  <c r="AE23" i="1"/>
  <c r="AI23" i="1" s="1"/>
  <c r="AJ23" i="1" s="1"/>
  <c r="AE26" i="1"/>
  <c r="AE29" i="1"/>
  <c r="AE32" i="1"/>
  <c r="AE35" i="1"/>
  <c r="AE38" i="1"/>
  <c r="AE39" i="1"/>
  <c r="AE41" i="1"/>
  <c r="AE46" i="1"/>
  <c r="AE48" i="1"/>
  <c r="AE49" i="1"/>
  <c r="AE51" i="1"/>
  <c r="AE52" i="1"/>
  <c r="AE54" i="1"/>
  <c r="AE56" i="1"/>
  <c r="AE61" i="1"/>
  <c r="AE64" i="1"/>
  <c r="AE67" i="1"/>
  <c r="AE68" i="1"/>
  <c r="AE69" i="1"/>
  <c r="AE71" i="1"/>
  <c r="AE73" i="1"/>
  <c r="AE74" i="1"/>
  <c r="AE75" i="1"/>
  <c r="AE76" i="1"/>
  <c r="AE77" i="1"/>
  <c r="AE78" i="1"/>
  <c r="AE79" i="1"/>
  <c r="AE81" i="1"/>
  <c r="AE82" i="1"/>
  <c r="AE83" i="1"/>
  <c r="AE85" i="1"/>
  <c r="AE86" i="1"/>
  <c r="AE87" i="1"/>
  <c r="AE88" i="1"/>
  <c r="AE89" i="1"/>
  <c r="AE91" i="1"/>
  <c r="AE92" i="1"/>
  <c r="AE94" i="1"/>
  <c r="AE96" i="1"/>
  <c r="AE98" i="1"/>
  <c r="AE99" i="1"/>
  <c r="AE100" i="1"/>
  <c r="AE102" i="1"/>
  <c r="AE104" i="1"/>
  <c r="AE106" i="1"/>
  <c r="AE108" i="1"/>
  <c r="AI43" i="1" l="1"/>
  <c r="AT43" i="1" s="1"/>
  <c r="AU43" i="1" s="1"/>
  <c r="AI60" i="1"/>
  <c r="AT60" i="1" s="1"/>
  <c r="AU60" i="1" s="1"/>
  <c r="AI110" i="1"/>
  <c r="AJ110" i="1" s="1"/>
  <c r="AI18" i="1"/>
  <c r="AJ18" i="1" s="1"/>
  <c r="AI35" i="1"/>
  <c r="AJ35" i="1" s="1"/>
  <c r="AI39" i="1"/>
  <c r="AT39" i="1" s="1"/>
  <c r="AU39" i="1" s="1"/>
  <c r="AI32" i="1"/>
  <c r="AT32" i="1" s="1"/>
  <c r="AU32" i="1" s="1"/>
  <c r="AI11" i="1"/>
  <c r="AJ11" i="1" s="1"/>
  <c r="AI16" i="1"/>
  <c r="AJ16" i="1" s="1"/>
  <c r="AI62" i="1"/>
  <c r="AJ62" i="1" s="1"/>
  <c r="AI8" i="1"/>
  <c r="AJ8" i="1" s="1"/>
  <c r="AI27" i="1"/>
  <c r="AJ27" i="1" s="1"/>
  <c r="AI34" i="1"/>
  <c r="AJ34" i="1" s="1"/>
  <c r="AI63" i="1"/>
  <c r="AJ63" i="1" s="1"/>
  <c r="AI42" i="1"/>
  <c r="AT42" i="1" s="1"/>
  <c r="AU42" i="1" s="1"/>
  <c r="AI80" i="1"/>
  <c r="AT80" i="1" s="1"/>
  <c r="AU80" i="1" s="1"/>
  <c r="AI93" i="1"/>
  <c r="AJ93" i="1" s="1"/>
  <c r="AI41" i="1"/>
  <c r="AJ41" i="1" s="1"/>
  <c r="AI13" i="1"/>
  <c r="AT13" i="1" s="1"/>
  <c r="AU13" i="1" s="1"/>
  <c r="AI40" i="1"/>
  <c r="AT40" i="1" s="1"/>
  <c r="AU40" i="1" s="1"/>
  <c r="AI47" i="1"/>
  <c r="AT47" i="1" s="1"/>
  <c r="AU47" i="1" s="1"/>
  <c r="AI24" i="1"/>
  <c r="AJ24" i="1" s="1"/>
  <c r="AI101" i="1"/>
  <c r="AJ101" i="1" s="1"/>
  <c r="AI84" i="1"/>
  <c r="AJ84" i="1" s="1"/>
  <c r="AI49" i="1"/>
  <c r="AJ49" i="1" s="1"/>
  <c r="AI30" i="1"/>
  <c r="AJ30" i="1" s="1"/>
  <c r="AI82" i="1"/>
  <c r="AJ82" i="1" s="1"/>
  <c r="AI92" i="1"/>
  <c r="AJ92" i="1" s="1"/>
  <c r="AI3" i="1"/>
  <c r="AJ3" i="1" s="1"/>
  <c r="AI72" i="1"/>
  <c r="AJ72" i="1" s="1"/>
  <c r="AI17" i="1"/>
  <c r="AJ17" i="1" s="1"/>
  <c r="AI55" i="1"/>
  <c r="AJ55" i="1" s="1"/>
  <c r="AI70" i="1"/>
  <c r="AJ70" i="1" s="1"/>
  <c r="AI57" i="1"/>
  <c r="AJ57" i="1" s="1"/>
  <c r="AI108" i="1"/>
  <c r="AJ108" i="1" s="1"/>
  <c r="AT5" i="1"/>
  <c r="AU5" i="1" s="1"/>
  <c r="AI28" i="1"/>
  <c r="AT28" i="1" s="1"/>
  <c r="AU28" i="1" s="1"/>
  <c r="AI107" i="1"/>
  <c r="AJ107" i="1" s="1"/>
  <c r="AI104" i="1"/>
  <c r="AT104" i="1" s="1"/>
  <c r="AU104" i="1" s="1"/>
  <c r="AI71" i="1"/>
  <c r="AT71" i="1" s="1"/>
  <c r="AU71" i="1" s="1"/>
  <c r="AI46" i="1"/>
  <c r="AJ46" i="1" s="1"/>
  <c r="AI59" i="1"/>
  <c r="AJ59" i="1" s="1"/>
  <c r="AI98" i="1"/>
  <c r="AJ98" i="1" s="1"/>
  <c r="AI86" i="1"/>
  <c r="AJ86" i="1" s="1"/>
  <c r="AI15" i="1"/>
  <c r="AT15" i="1" s="1"/>
  <c r="AU15" i="1" s="1"/>
  <c r="AI65" i="1"/>
  <c r="AT65" i="1" s="1"/>
  <c r="AU65" i="1" s="1"/>
  <c r="AI106" i="1"/>
  <c r="AJ106" i="1" s="1"/>
  <c r="AI73" i="1"/>
  <c r="AJ73" i="1" s="1"/>
  <c r="AI48" i="1"/>
  <c r="AJ48" i="1" s="1"/>
  <c r="AI58" i="1"/>
  <c r="AJ58" i="1" s="1"/>
  <c r="AI105" i="1"/>
  <c r="AT105" i="1" s="1"/>
  <c r="AU105" i="1" s="1"/>
  <c r="AI10" i="1"/>
  <c r="AJ10" i="1" s="1"/>
  <c r="AI90" i="1"/>
  <c r="AT90" i="1" s="1"/>
  <c r="AU90" i="1" s="1"/>
  <c r="AI97" i="1"/>
  <c r="AT97" i="1" s="1"/>
  <c r="AU97" i="1" s="1"/>
  <c r="AI95" i="1"/>
  <c r="AJ95" i="1" s="1"/>
  <c r="AI76" i="1"/>
  <c r="AJ76" i="1" s="1"/>
  <c r="AI102" i="1"/>
  <c r="AJ102" i="1" s="1"/>
  <c r="AI83" i="1"/>
  <c r="AJ83" i="1" s="1"/>
  <c r="AI68" i="1"/>
  <c r="AT68" i="1" s="1"/>
  <c r="AU68" i="1" s="1"/>
  <c r="AI36" i="1"/>
  <c r="AT36" i="1" s="1"/>
  <c r="AU36" i="1" s="1"/>
  <c r="AI85" i="1"/>
  <c r="AJ85" i="1" s="1"/>
  <c r="AI19" i="1"/>
  <c r="AJ19" i="1" s="1"/>
  <c r="AI37" i="1"/>
  <c r="AT37" i="1" s="1"/>
  <c r="AU37" i="1" s="1"/>
  <c r="AI33" i="1"/>
  <c r="AJ33" i="1" s="1"/>
  <c r="AI69" i="1"/>
  <c r="AJ69" i="1" s="1"/>
  <c r="AI100" i="1"/>
  <c r="AJ100" i="1" s="1"/>
  <c r="AI99" i="1"/>
  <c r="AJ99" i="1" s="1"/>
  <c r="AI64" i="1"/>
  <c r="AT64" i="1" s="1"/>
  <c r="AU64" i="1" s="1"/>
  <c r="AI79" i="1"/>
  <c r="AI61" i="1"/>
  <c r="AJ61" i="1" s="1"/>
  <c r="AI94" i="1"/>
  <c r="AT94" i="1" s="1"/>
  <c r="AU94" i="1" s="1"/>
  <c r="AI78" i="1"/>
  <c r="AT78" i="1" s="1"/>
  <c r="AU78" i="1" s="1"/>
  <c r="AI54" i="1"/>
  <c r="AJ54" i="1" s="1"/>
  <c r="AI91" i="1"/>
  <c r="AJ91" i="1" s="1"/>
  <c r="AI75" i="1"/>
  <c r="AJ75" i="1" s="1"/>
  <c r="AI88" i="1"/>
  <c r="AJ88" i="1" s="1"/>
  <c r="AI74" i="1"/>
  <c r="AJ74" i="1" s="1"/>
  <c r="AI44" i="1"/>
  <c r="AJ44" i="1" s="1"/>
  <c r="AI50" i="1"/>
  <c r="AT50" i="1" s="1"/>
  <c r="AU50" i="1" s="1"/>
  <c r="AI103" i="1"/>
  <c r="AJ103" i="1" s="1"/>
  <c r="AI67" i="1"/>
  <c r="AT67" i="1" s="1"/>
  <c r="AU67" i="1" s="1"/>
  <c r="AI81" i="1"/>
  <c r="AT81" i="1" s="1"/>
  <c r="AU81" i="1" s="1"/>
  <c r="AI96" i="1"/>
  <c r="AJ96" i="1" s="1"/>
  <c r="AI56" i="1"/>
  <c r="AI77" i="1"/>
  <c r="AT77" i="1" s="1"/>
  <c r="AU77" i="1" s="1"/>
  <c r="AI52" i="1"/>
  <c r="AT52" i="1" s="1"/>
  <c r="AU52" i="1" s="1"/>
  <c r="AI89" i="1"/>
  <c r="AJ89" i="1" s="1"/>
  <c r="AI51" i="1"/>
  <c r="AJ51" i="1" s="1"/>
  <c r="AI109" i="1"/>
  <c r="AJ109" i="1" s="1"/>
  <c r="AI31" i="1"/>
  <c r="AT31" i="1" s="1"/>
  <c r="AU31" i="1" s="1"/>
  <c r="AT22" i="1"/>
  <c r="AU22" i="1" s="1"/>
  <c r="AT20" i="1"/>
  <c r="AU20" i="1" s="1"/>
  <c r="AI38" i="1"/>
  <c r="AT9" i="1"/>
  <c r="AU9" i="1" s="1"/>
  <c r="AI53" i="1"/>
  <c r="AT53" i="1" s="1"/>
  <c r="AU53" i="1" s="1"/>
  <c r="AT14" i="1"/>
  <c r="AU14" i="1" s="1"/>
  <c r="AI29" i="1"/>
  <c r="AT29" i="1" s="1"/>
  <c r="AU29" i="1" s="1"/>
  <c r="AI6" i="1"/>
  <c r="AI66" i="1"/>
  <c r="AJ66" i="1" s="1"/>
  <c r="AI45" i="1"/>
  <c r="AJ45" i="1" s="1"/>
  <c r="AI87" i="1"/>
  <c r="AJ87" i="1" s="1"/>
  <c r="AI12" i="1"/>
  <c r="AT12" i="1" s="1"/>
  <c r="AU12" i="1" s="1"/>
  <c r="AI26" i="1"/>
  <c r="AT26" i="1" s="1"/>
  <c r="AU26" i="1" s="1"/>
  <c r="AI25" i="1"/>
  <c r="AJ25" i="1" s="1"/>
  <c r="AI21" i="1"/>
  <c r="AJ21" i="1" s="1"/>
  <c r="AJ5" i="1"/>
  <c r="AT7" i="1"/>
  <c r="AU7" i="1" s="1"/>
  <c r="AT23" i="1"/>
  <c r="AU23" i="1" s="1"/>
  <c r="AI4" i="1"/>
  <c r="AJ43" i="1" l="1"/>
  <c r="AJ60" i="1"/>
  <c r="AT110" i="1"/>
  <c r="AU110" i="1" s="1"/>
  <c r="AT18" i="1"/>
  <c r="AU18" i="1" s="1"/>
  <c r="AT35" i="1"/>
  <c r="AU35" i="1" s="1"/>
  <c r="AT34" i="1"/>
  <c r="AU34" i="1" s="1"/>
  <c r="AT84" i="1"/>
  <c r="AU84" i="1" s="1"/>
  <c r="AJ39" i="1"/>
  <c r="AT11" i="1"/>
  <c r="AU11" i="1" s="1"/>
  <c r="AT16" i="1"/>
  <c r="AU16" i="1" s="1"/>
  <c r="AJ32" i="1"/>
  <c r="AT63" i="1"/>
  <c r="AU63" i="1" s="1"/>
  <c r="AT62" i="1"/>
  <c r="AU62" i="1" s="1"/>
  <c r="AT3" i="1"/>
  <c r="AU3" i="1" s="1"/>
  <c r="AT8" i="1"/>
  <c r="AU8" i="1" s="1"/>
  <c r="AT55" i="1"/>
  <c r="AU55" i="1" s="1"/>
  <c r="AJ80" i="1"/>
  <c r="AT41" i="1"/>
  <c r="AU41" i="1" s="1"/>
  <c r="AJ13" i="1"/>
  <c r="AJ42" i="1"/>
  <c r="AJ47" i="1"/>
  <c r="AT27" i="1"/>
  <c r="AU27" i="1" s="1"/>
  <c r="AT93" i="1"/>
  <c r="AU93" i="1" s="1"/>
  <c r="AT101" i="1"/>
  <c r="AU101" i="1" s="1"/>
  <c r="AJ40" i="1"/>
  <c r="AT30" i="1"/>
  <c r="AU30" i="1" s="1"/>
  <c r="AT49" i="1"/>
  <c r="AU49" i="1" s="1"/>
  <c r="AT92" i="1"/>
  <c r="AU92" i="1" s="1"/>
  <c r="AT24" i="1"/>
  <c r="AU24" i="1" s="1"/>
  <c r="AT82" i="1"/>
  <c r="AU82" i="1" s="1"/>
  <c r="AJ15" i="1"/>
  <c r="AT102" i="1"/>
  <c r="AU102" i="1" s="1"/>
  <c r="AT70" i="1"/>
  <c r="AU70" i="1" s="1"/>
  <c r="AT72" i="1"/>
  <c r="AU72" i="1" s="1"/>
  <c r="AJ65" i="1"/>
  <c r="AT108" i="1"/>
  <c r="AU108" i="1" s="1"/>
  <c r="AT51" i="1"/>
  <c r="AU51" i="1" s="1"/>
  <c r="AT83" i="1"/>
  <c r="AU83" i="1" s="1"/>
  <c r="AT73" i="1"/>
  <c r="AU73" i="1" s="1"/>
  <c r="AJ28" i="1"/>
  <c r="AT17" i="1"/>
  <c r="AU17" i="1" s="1"/>
  <c r="AJ105" i="1"/>
  <c r="AT59" i="1"/>
  <c r="AU59" i="1" s="1"/>
  <c r="AT61" i="1"/>
  <c r="AU61" i="1" s="1"/>
  <c r="AJ67" i="1"/>
  <c r="AJ50" i="1"/>
  <c r="AJ71" i="1"/>
  <c r="AJ77" i="1"/>
  <c r="AJ104" i="1"/>
  <c r="AT46" i="1"/>
  <c r="AU46" i="1" s="1"/>
  <c r="AJ68" i="1"/>
  <c r="AT58" i="1"/>
  <c r="AU58" i="1" s="1"/>
  <c r="AT107" i="1"/>
  <c r="AU107" i="1" s="1"/>
  <c r="AT106" i="1"/>
  <c r="AU106" i="1" s="1"/>
  <c r="AT57" i="1"/>
  <c r="AU57" i="1" s="1"/>
  <c r="AJ94" i="1"/>
  <c r="AJ81" i="1"/>
  <c r="AJ97" i="1"/>
  <c r="AT86" i="1"/>
  <c r="AU86" i="1" s="1"/>
  <c r="AJ29" i="1"/>
  <c r="AT76" i="1"/>
  <c r="AU76" i="1" s="1"/>
  <c r="AT48" i="1"/>
  <c r="AU48" i="1" s="1"/>
  <c r="AT98" i="1"/>
  <c r="AU98" i="1" s="1"/>
  <c r="AJ78" i="1"/>
  <c r="AT33" i="1"/>
  <c r="AU33" i="1" s="1"/>
  <c r="AT109" i="1"/>
  <c r="AU109" i="1" s="1"/>
  <c r="AJ64" i="1"/>
  <c r="AT99" i="1"/>
  <c r="AU99" i="1" s="1"/>
  <c r="AT95" i="1"/>
  <c r="AU95" i="1" s="1"/>
  <c r="AJ37" i="1"/>
  <c r="AJ36" i="1"/>
  <c r="AT44" i="1"/>
  <c r="AU44" i="1" s="1"/>
  <c r="AJ90" i="1"/>
  <c r="AT10" i="1"/>
  <c r="AU10" i="1" s="1"/>
  <c r="AJ12" i="1"/>
  <c r="AT45" i="1"/>
  <c r="AU45" i="1" s="1"/>
  <c r="AT19" i="1"/>
  <c r="AU19" i="1" s="1"/>
  <c r="AT103" i="1"/>
  <c r="AU103" i="1" s="1"/>
  <c r="AT75" i="1"/>
  <c r="AU75" i="1" s="1"/>
  <c r="AT85" i="1"/>
  <c r="AU85" i="1" s="1"/>
  <c r="AT74" i="1"/>
  <c r="AU74" i="1" s="1"/>
  <c r="AT69" i="1"/>
  <c r="AU69" i="1" s="1"/>
  <c r="AJ56" i="1"/>
  <c r="AT56" i="1"/>
  <c r="AU56" i="1" s="1"/>
  <c r="AT88" i="1"/>
  <c r="AU88" i="1" s="1"/>
  <c r="AT89" i="1"/>
  <c r="AU89" i="1" s="1"/>
  <c r="AT96" i="1"/>
  <c r="AU96" i="1" s="1"/>
  <c r="AT100" i="1"/>
  <c r="AU100" i="1" s="1"/>
  <c r="AJ52" i="1"/>
  <c r="AT91" i="1"/>
  <c r="AU91" i="1" s="1"/>
  <c r="AT54" i="1"/>
  <c r="AU54" i="1" s="1"/>
  <c r="AJ79" i="1"/>
  <c r="AT79" i="1"/>
  <c r="AU79" i="1" s="1"/>
  <c r="AT25" i="1"/>
  <c r="AU25" i="1" s="1"/>
  <c r="AJ26" i="1"/>
  <c r="AJ31" i="1"/>
  <c r="AT21" i="1"/>
  <c r="AU21" i="1" s="1"/>
  <c r="AT38" i="1"/>
  <c r="AU38" i="1" s="1"/>
  <c r="AJ38" i="1"/>
  <c r="AT66" i="1"/>
  <c r="AU66" i="1" s="1"/>
  <c r="AT87" i="1"/>
  <c r="AU87" i="1" s="1"/>
  <c r="AJ53" i="1"/>
  <c r="AJ6" i="1"/>
  <c r="AT6" i="1"/>
  <c r="AU6" i="1" s="1"/>
  <c r="AJ4" i="1"/>
  <c r="AT4" i="1"/>
  <c r="AU4" i="1" s="1"/>
</calcChain>
</file>

<file path=xl/sharedStrings.xml><?xml version="1.0" encoding="utf-8"?>
<sst xmlns="http://schemas.openxmlformats.org/spreadsheetml/2006/main" count="4019" uniqueCount="461">
  <si>
    <t>Risk assessment anticorruzione</t>
  </si>
  <si>
    <t>Codice</t>
  </si>
  <si>
    <t>Allegato 3 al PTPCT</t>
  </si>
  <si>
    <t>GRUPPO RETIAMBIENTE</t>
  </si>
  <si>
    <t>Stato revisioni</t>
  </si>
  <si>
    <t>Rev.</t>
  </si>
  <si>
    <t>Data approvazione</t>
  </si>
  <si>
    <t>Descrizione</t>
  </si>
  <si>
    <t>Approvazione</t>
  </si>
  <si>
    <t>00</t>
  </si>
  <si>
    <t>Prima emissione del PTPCT del Gruppo RetiAmbiente</t>
  </si>
  <si>
    <t>Consiglio di Amministrazione di RetiAmbiente S.p.A.</t>
  </si>
  <si>
    <t>Amministratore Unico di AAMPS S.p.A.</t>
  </si>
  <si>
    <t>Consiglio di Amministrazione di ASCIT S.p.A.</t>
  </si>
  <si>
    <t>Amministratore Unico di GEOFOR S.p.A.</t>
  </si>
  <si>
    <t>Amministratore Unico di ERSU S.p.A.</t>
  </si>
  <si>
    <t>Consiglio di Amministrazione di ESA S.p.A.</t>
  </si>
  <si>
    <t>Amministratore Unico di REA S.p.A.</t>
  </si>
  <si>
    <t>Amministratore Unico di SEA Ambiente S.p.A.</t>
  </si>
  <si>
    <t>Amministratore Unico di Lunigiana Ambiente S.r.l.</t>
  </si>
  <si>
    <t>01</t>
  </si>
  <si>
    <t>Aggiornamento annuale 2024</t>
  </si>
  <si>
    <t>Consiglio di Amministrazione di GEOFOR S.p.A.</t>
  </si>
  <si>
    <t>Amministratore Unico di GEA S.r.l.</t>
  </si>
  <si>
    <t>02</t>
  </si>
  <si>
    <t>20/01/2025</t>
  </si>
  <si>
    <t>Aggiornamento annuale 2025 - analisi dello stato di attuazione degli obiettivi definiti ed individuazione di nuovi obiettivi</t>
  </si>
  <si>
    <t>03</t>
  </si>
  <si>
    <t>08/04/2025</t>
  </si>
  <si>
    <t>Aggiornamento al fine di allineare i presidi esistenti e le azioni di mitigazione del rischio all'evoluzione del sistema aziendale</t>
  </si>
  <si>
    <t>…</t>
  </si>
  <si>
    <t>Consiglio di Amministrazione SEA Ambiente S.p.A.</t>
  </si>
  <si>
    <t>04</t>
  </si>
  <si>
    <t>Integrazione dei rischi di riciclaggio e finanziamento del terrorismo</t>
  </si>
  <si>
    <t>Consiglio di Amministrazione di SEA Ambiente S.p.A.</t>
  </si>
  <si>
    <t>Consiglio di Amministrazione di di GEA S.r.l.</t>
  </si>
  <si>
    <t>Controlli esistenti</t>
  </si>
  <si>
    <t>N. attività sensibile</t>
  </si>
  <si>
    <t>Processo sensibile</t>
  </si>
  <si>
    <t>Attività sensibile</t>
  </si>
  <si>
    <t xml:space="preserve"> RETIAMBIENTE</t>
  </si>
  <si>
    <t>AAMPS</t>
  </si>
  <si>
    <t>ASCIT</t>
  </si>
  <si>
    <t>GEOFOR</t>
  </si>
  <si>
    <t>ERSU</t>
  </si>
  <si>
    <t>ESA</t>
  </si>
  <si>
    <t>REA</t>
  </si>
  <si>
    <t>SEA AMBIENTE</t>
  </si>
  <si>
    <t>LUNIGIANA AMBIENTE</t>
  </si>
  <si>
    <t>GEA</t>
  </si>
  <si>
    <t>Stakeholder</t>
  </si>
  <si>
    <t>La controparte rappresenta un socio in affari?</t>
  </si>
  <si>
    <t>Interazioni con Pubblici Ufficiali / Incaricati di pubblico servizio?</t>
  </si>
  <si>
    <t>231 (SI/NO)</t>
  </si>
  <si>
    <t>190 (SI/NO)</t>
  </si>
  <si>
    <t>37001
(SI/NO)</t>
  </si>
  <si>
    <t>RICICLAGGIO E FINANZIAMENTO DEL TERRORISMO
(SI/NO)</t>
  </si>
  <si>
    <t>Rischio reato corruttivo</t>
  </si>
  <si>
    <t>Rischio reato di riciclaggio e di finanziamento del terrorismo</t>
  </si>
  <si>
    <t>Descrizione del rischio di riciclaggio e di finanziamento del terrorismo</t>
  </si>
  <si>
    <t>Incidenza economica del sub-processo</t>
  </si>
  <si>
    <t>Obblighi legislativi / contrattuali</t>
  </si>
  <si>
    <t>Luoghi e settori in cui opera</t>
  </si>
  <si>
    <t>Manifestazione di illeciti in passato nel sub-processo sensibile</t>
  </si>
  <si>
    <t>Interazione con soci in affari</t>
  </si>
  <si>
    <t>Probabilità</t>
  </si>
  <si>
    <t xml:space="preserve">Disfunzionalità organizzative e gestionali </t>
  </si>
  <si>
    <t xml:space="preserve">Danno economico e reputazionale </t>
  </si>
  <si>
    <t>Impatto</t>
  </si>
  <si>
    <t>Rischio lordo</t>
  </si>
  <si>
    <t>Rating rischio lordo</t>
  </si>
  <si>
    <t>Valore</t>
  </si>
  <si>
    <t>Valutazione dei controlli esistenti</t>
  </si>
  <si>
    <t>Percentuale di mitigazione del  rischio lordo</t>
  </si>
  <si>
    <t>Rischio residuo</t>
  </si>
  <si>
    <t xml:space="preserve">Rating rischio  residuo                               </t>
  </si>
  <si>
    <t>Accettabilità del rischio</t>
  </si>
  <si>
    <t>Azioni per mitigare il rischio</t>
  </si>
  <si>
    <t>Opportunità di miglioramento</t>
  </si>
  <si>
    <t>Risorse necessarie</t>
  </si>
  <si>
    <t>Responsabile attuazione</t>
  </si>
  <si>
    <t>Tempistica attuazione</t>
  </si>
  <si>
    <t>Indicatore di monitoraggio</t>
  </si>
  <si>
    <t>Tempistica di monitoraggio</t>
  </si>
  <si>
    <t>Responsabile monitoraggio</t>
  </si>
  <si>
    <t>Selezione esterna del personale</t>
  </si>
  <si>
    <t>X</t>
  </si>
  <si>
    <t>Personale</t>
  </si>
  <si>
    <t>NO</t>
  </si>
  <si>
    <t>NA</t>
  </si>
  <si>
    <t>SI</t>
  </si>
  <si>
    <t>- Concussione - art. 317 c.p.
- Corruzione per l’esercizio della funzione - art. 318 c.p.
- Corruzione per un atto contrario ai doveri d’ufficio - art. 319 c.p.
- Circostanze aggravanti - art. 319-bis c.p.
- Corruzione in atti giudiziari - art. 319-ter c.p.
- Induzione indebita a dare o promettere utilità” ex art. 319-quater c.p.
- Corruzione di persona incaricata di un pubblico servizio - art. 320 c.p.
- Pene per il corruttore - art. 321 c.p.
- Istigazione alla corruzione - art. 322 c.p.
- Peculato, concussione, induzione indebita a dare o promettere utilità, corruzione e istigazione alla corruzione di membri delle Corti internazionali o degli organi delle Comunità europee o di assemblee parlamentari internazionali o di organizzazioni internazionali e di funzionari delle Comunità europee e di Stati esteri - art. 322-bis c.p.
- Traffico di influenze illecite - art. 346-bis c.p.
- Corruzione tra privati - art. 2635 c.c.
- Istigazione alla corruzione tra privati - art. 2635-bis c.c.</t>
  </si>
  <si>
    <t>- Manifestazione di un fabbisogno di personale non effettivo, dietro ricezione di vantaggio indebito, al fine di favorire l'assunzione di determinati soggetti (anche con la finalità indiretta di ottenere vantaggi per l'azienda)
- Utilizzo di canali di reclutamento agevolati, dietro ricezione di vantaggio indebito, per favorire l'assuzione di determinati soggetti (anche con la finalità indiretta di ottenere vantaggi per l'azienda)
- Previsione di requisiti di selezione 'personalizzati', dietro ricezione di vantaggio indebito, per favorire l'assuzione di determinati soggetti (anche con la finalità indiretta di ottenere vantaggi per l'azienda)
- Utilizzo della società esterna di selezione del personale, dietro ricezione di vantaggio indebito, al fine di agevolare l'assunzione di determinati soggetti (anche con la finalità indiretta di ottenere vantaggi per l'azienda)
- Utilizzo del canale di reclutamento interinale, dietro ricezione di vantaggio indebito, per favorire l'assuzione di determinati soggetti (anche con la finalità indiretta di ottenere vantaggi per l'azienda)
- Nomina, in commissione, di un soggetto con conflitto di interessi verso un candidato, , dietro ricezione di vantaggio indebito, al fine di agevolarlo indebitamente nell'assunzione (anche con la finalità indiretta di ottenere vantaggi per l'azienda)
- Assegnazione ai candidati di un giudizio e di un punteggio differenti da quelli spettanti, dietro ricezione di vantaggio indebito, al fine di agevolare l'assunzione di un determinato soggetto  (anche con la finalità indiretta di ottenere vantaggi per l'azienda)
- Determinazione di compensi sovradimensionati rispetto all'incarico e ai tempi di svolgimento, dietro ricezione di vantaggio indebito, al fine di agevolare un determinato soggetto (anche con la finalità indiretta di ottenere vantaggi per l'azienda)</t>
  </si>
  <si>
    <t>/</t>
  </si>
  <si>
    <t>Rischio accettabile</t>
  </si>
  <si>
    <t>Gestione del personale</t>
  </si>
  <si>
    <t xml:space="preserve">Mobilità infragruppo </t>
  </si>
  <si>
    <t>Svolgimento di una valutazione di personale alterata rispetto alla situazione effettiva, dietro ricezione di vantaggio indebito, al fine di agevolare un determinato soggetto in fase di mobilità infragruppo (anche con la finalità indiretta di ottenere vantaggi per l'azienda)</t>
  </si>
  <si>
    <t>- Direttore Generale Capogruppo
- Organo amministrativo / Direttore generale (ove presente), a seconda delle rispettive competenze
- Responsabile risorse umane
- Responsabili di Area</t>
  </si>
  <si>
    <t>Selezione interna di personale</t>
  </si>
  <si>
    <t>Svolgimento di una valutazione di personale alterata rispetto alla situazione effettiva, dietro ricezione di vantaggio indebito, al fine di agevolare un determinato soggetto in fase di selezione interna (anche con la finalità indiretta di ottenere vantaggi per l'azienda)</t>
  </si>
  <si>
    <t xml:space="preserve">- Direttore Generale Capogruppo
- Organo amministrativo
- Direttore generale (ove presente)
- Responsabile risorse umane
- Responsabili di Area
- Commissione esaminatrice </t>
  </si>
  <si>
    <t>Progressioni di carriera</t>
  </si>
  <si>
    <t>Svolgimento di una valutazione di personale alterata rispetto alla situazione effettiva, dietro ricezione di vantaggio indebito, al fine di agevolare un determinato soggetto in fase di progressione di carriera (anche con la finalità indiretta di ottenere vantaggi per l'azienda)</t>
  </si>
  <si>
    <t>- Organo amministrativo / Direttore generale (ove presente), a seconda delle rispettive competenze
- Responsabile risorse umane
- Responsabili di Area</t>
  </si>
  <si>
    <t>Gestione dell'orario di lavoro</t>
  </si>
  <si>
    <t>- Ricezione di vantaggio indebito al fine di agevolare un determinato dipendente e far risultare la presenza sul posto di lavoro nonostante non sia presente  (anche con la finalità indiretta di ottenere vantaggi per l'azienda)
- Ricezione di vantaggio indebito al fine di agevolare un determinato dipendente nell'usufruire di permessi sindacali non dovuti (anche con la finalità indiretta di ottenere vantaggi per l'azienda)
- Ricezione di vantaggio indebito al fine di agevolare un determinato dipendente non evidenziando il superamento delle assenze per ferie e/o malattia rispetto ai limiti previsti dal contratto di lavoro (anche con la finalità indiretta di ottenere vantaggi per l'azienda)</t>
  </si>
  <si>
    <t>Situazioni di cattiva amministrazione in cui, a prescindere dalla rilevanza penale del comportamento, vengano assunte decisioni contrarie all’interesse pubblico, sotto il profilo dell’imparzialità, della funzionalità ed economicità</t>
  </si>
  <si>
    <t>Comportamenti impropri di un dipendente che formalizza la propria presenza sul posto di lavoro nonostante non sia presente</t>
  </si>
  <si>
    <t>Gestione del conflitto di interessi, incluso pantouflage (ad esclusione del conflitto di interessi in fase di selezione del personale, approvvigionamento di beni, servizi e lavori e incarichi professionali, per cui si rinvia ai processi specifici)</t>
  </si>
  <si>
    <t>Ricezione di vantaggio indebito al fine di agevolare un determinato dipendente non evidenziando casistiche di conflitto di interessi a suo carico (anche con la finalità indiretta di ottenere vantaggi per l'azienda)</t>
  </si>
  <si>
    <t>- Organo amministrativo / Direttore generale (ove presente), a seconda delle rispettive competenze
- Responsabile risorse umane
- RPCT
- Referenti anticorruzione</t>
  </si>
  <si>
    <t>Mancata evidenza della situazione di conflitto di interessi, nella gestione delle proprie mansioni, nei confronti di un determinato soggetto, al fine di agevolarlo</t>
  </si>
  <si>
    <t>Gestione delle attività ed incarichi extra-istituzionali</t>
  </si>
  <si>
    <t>Autorizzazione non dovuta ad un dipendente allo svolgimento di un incarico extra-istituzionale, dietro ricezione di vantaggio indebito, al fine di agevolarlo indebitamente (anche con la finalità indiretta di ottenere vantaggi per l'azienda)</t>
  </si>
  <si>
    <t>- CdA Capogruppo
- Organo amministrativo / Direttore generale (ove presente), a seconda delle rispettive competenze
- Responsabile risorse umane
- RPCT
- Referenti anticorruzione</t>
  </si>
  <si>
    <t>Svolgimento di attività extra-istituzionali in conflitto di interesse con l'attività svolta dalla Società</t>
  </si>
  <si>
    <t>Gestione dei premi al personale</t>
  </si>
  <si>
    <t>Riconoscimento di premi al personale non supportati da criteri oggettivi e da procedure interne, dietro ricezione di vantaggio indebito, al fine di agevolarli indebitamente (anche con la finalità indiretta di ottenere vantaggi per l'azienda)</t>
  </si>
  <si>
    <t>Autorizzazione trasferte e verifica della documentazione</t>
  </si>
  <si>
    <t>Autorizzazione non dovuta allo svolgimento di missioni ad un dipendente e alterazione nella verifica della documentazione, dietro ricezione di vantaggio indebito, al fine di agevolarlo indebitamente (anche con la finalità indiretta di ottenere vantaggi per l'azienda)</t>
  </si>
  <si>
    <t>- Responsabile risorse umane / Resp. amministrativo
- Responsabili di Area</t>
  </si>
  <si>
    <t>Svolgimento di missioni per attività non inerenti alle funzioni istituzionali</t>
  </si>
  <si>
    <t>Affidamento di incarichi professionali</t>
  </si>
  <si>
    <t>Affidamento di incarichi a legali esterni per la rappresentanza e difesa in giudizio</t>
  </si>
  <si>
    <t>Consulenti</t>
  </si>
  <si>
    <t>M/A</t>
  </si>
  <si>
    <t xml:space="preserve">SI </t>
  </si>
  <si>
    <t>- Definizione di un fabbisogno di consulenza non effettivo, dietro ricezione di vantaggio indebito, al fine di effettuare un affidamento a soggetti predeterminati (anche con la finalità indiretta di ottenere vantaggi per l'azienda)
- Individuazione di uno strumento di affidamento agevolato, dietro ricezione di vantaggio indebito, al fine di effettuare un affidamento a soggetti predeterminati (anche con la finalità indiretta di ottenere vantaggi per l'azienda)
- Individuazione di un consulente già predeterminato a seguito di accordo illecito tra le parti (anche con la finalità indiretta di ottenere vantaggi per l'azienda)
- Evidenziare una prestazione non effettivamente eseguita, dietro ricezione di vantaggio indebito, al fine di agevolare la controparte (anche con la finalità indiretta di ottenere vantaggi per l'azienda)</t>
  </si>
  <si>
    <t>- Organo amministrativo / Direttore Generale (ove presente), a seconda delle rispettive competenze
- Responsabile ufficio legale, ove presente
- Responsabile dell'area interessata dal contenzioso</t>
  </si>
  <si>
    <t>- Codice etico di Gruppo
- Procedura PG 107 - Gestione due diligence
- REG06 - Regolamento di gruppo
- REG 22 - Regolamento sul divieto di pantouflage</t>
  </si>
  <si>
    <t>Rischio da ridurre</t>
  </si>
  <si>
    <t>Personale per la predisposizione e verifica della documentazione</t>
  </si>
  <si>
    <t>Approvazione della regolamentazione entro i tempi previsti</t>
  </si>
  <si>
    <t>RFC</t>
  </si>
  <si>
    <t>- Finanziamento di condotte con finalità di terrorismo -  art. 270-quinquies.1 c.p.
- Autoriciclaggio - art. 648-ter .1 c.p.</t>
  </si>
  <si>
    <t>- Affidamento di consulenze a soggetti non qualificati, usati come veicoli per trasferire fondi
- Coinvolgimento di professionisti che operano in paesi considerati paradisi fiscali o con alti livelli di corruzione
- Uso di contratti professionali per nascondere finanziamenti a soggetti legati a terrorismo</t>
  </si>
  <si>
    <t>Aggiornamento della documentazione entro i termini stabiliti</t>
  </si>
  <si>
    <t>Affidamento di incarichi a professionisti esterni</t>
  </si>
  <si>
    <t>- Organo amministrativo / Direttore Generale (ove presente), a seconda delle rispettive competenze
- Responsabile ufficio acquisti/gare
- Responsabile dell'area richiedente l'affidamento</t>
  </si>
  <si>
    <t>Affidamento di beni, servizi e lavori</t>
  </si>
  <si>
    <t>Programmazione acquisti</t>
  </si>
  <si>
    <t>Fornitori</t>
  </si>
  <si>
    <t>M/A, in alcuni casi (si rinvia al MOD01_PG107 per le diverse casistiche)</t>
  </si>
  <si>
    <t>Definizione di un fabbisogno non effettivo, dietro ricezione di vantaggio indebito, ma finalizzato ad agevolare indebitamente un affidamento verso una determinata controparte (anche con la finalità indiretta di ottenere vantaggi per l'azienda)</t>
  </si>
  <si>
    <t>- CdA / DG / Responsabile gare Capogruppo
- Organo amministrativo / Direttore Generale (ove presente), a seconda delle rispettive competenze
- Responsabile ufficio acquisti/gare
- Responsabile dell'area richiedente l'affidamento</t>
  </si>
  <si>
    <t>- Codice etico di Gruppo
- REG06 - Regolamento di gruppo
- REG05 - Regolamento degli approvvigionamenti infragruppo
- REG04 - Regolamento approvvigionamenti
- Procedura PG 107 - Gestione due diligence</t>
  </si>
  <si>
    <t>Rischio di frazionamento artificioso oppure che il calcolo del valore stimato dell’appalto sia alterato in modo tale da non superare il valore previsto per l’affidamento diretto</t>
  </si>
  <si>
    <t>Gestione elenco fornitori</t>
  </si>
  <si>
    <t>Alterazione della verifica di un OE in fase di abilitazione all'albo fornitori, dietro ricezione di vantaggio indebito, al fine di non far riscontrare carenze che potrebbero comprometterne l'iscrizione ovvero il mantenimento dell'iscrizione all'albo (anche con la finalità indiretta di ottenere vantaggi per l'azienda)</t>
  </si>
  <si>
    <t xml:space="preserve"> Responsabile ufficio acquisti/gare RetiAmbiente</t>
  </si>
  <si>
    <t>- Codice etico di Gruppo
- REG13 - Regolamento albo fornitori
- Procedura PG 107 - Gestione due diligence 
- REG 22 - Regolamento sul divieto di pantouflage</t>
  </si>
  <si>
    <t>Gestione affidamenti diretti con la richiesta di un solo preventivo</t>
  </si>
  <si>
    <t>- Richiesta di acquisto di beni, servizi, lavori non necessari al funzionamento della struttura bensì per selezionare indebitamente un determinato fornitore, dietro ricezione di vantaggio indebito (anche con la finalità indiretta di ottenere vantaggi per l'azienda)
- Affidamento degli incarichi di RUP al medesimo soggetto, dietro ricezione di vantaggio indebito, per favorire l'affidamento a specifici operatori economici (anche con la finalità indiretta di ottenere vantaggi per l'azienda)
- Utilizzo di strumenti di affidamento più agevolati, dietro ricezione di vantaggio indebito, al fine di favorire un determinato OE (anche con la finalità indiretta di ottenere vantaggi per l'azienda)
- Definizione di criteri di aggiudicazione ad hoc (specifici) per favorire determinati soggetti ed imprese nell'aggiudicazione, dietro ricezione di vantaggio indebito (anche con la finalità indiretta di ottenere vantaggi per l'azienda)
- Divulgazione di informazioni sulle offerte pervenute a terzi soggetti interessati all'aggiudicazione della fornitura, dietro ricezione di vantaggio indebito, al fine di agevolarli indebitamente (anche con la finalità indiretta di ottenere vantaggi per l'azienda)
- Omesso controllo ovvero mancata applicazione delle disposizioni vigenti in materia di autorizzazione del sub-appalto, dietro ricezione di vantaggio indebito, al fine di agevolare un determinato OE (anche con la finalità indiretta di ottenere vantaggi per l'azienda)
- Autorizzare lavori, servizi e beni non eseguiti, prestatati, consegnati ovvero difformemente rispetto a quanto concordato, dietro ricezione di vantaggio indebito, al fine di agevolare l'OE (anche con la finalità indiretta di ottenere vantaggi per l'azienda)</t>
  </si>
  <si>
    <t>- Organo amministrativo / Direttore Generale (ove presente)/Procuratori, a seconda delle rispettive competenze
- Responsabile ufficio acquisti/gare
- Responsabile dell'area richiedente l'affidamento
- RUP ed eventuali responsabili di fase
- DEC/DL</t>
  </si>
  <si>
    <t>- Codice etico di Gruppo
- REG06 - Regolamento di gruppo
- REG04 - Regolamento approvvigionamenti
- Procedura PG 107 - Gestione due diligence
- REG 22 - Regolamento sul divieto di pantouflage</t>
  </si>
  <si>
    <t xml:space="preserve">- Rischio di frazionamento artificioso oppure che il calcolo del valore stimato dell’appalto sia alterato in modo tale da non superare il valore previsto per l’affidamento diretto
- Affidamenti ricorrenti al medesimo operatore economico della stessa tipologia di Common procurement vocabulary (CPV), quando, in particolare, la somma di tali affidamenti superi la soglia di 140 mila euro
- Condizionamento dell’intera procedura di affidamento ed esecuzione dell’appalto attraverso la nomina di un Responsabile Unico di Progetto (RUP) non in possesso di adeguati requisiti di professionalità ai sensi dell’art. 15, d.lgs. 36/2023 e allegato I.2 al medesimo decreto
- Mancata comunicazione, da parte dei soggetti coinvolti nei processi di acquisto, di conflitto di interessi con un OE
- Mancata rotazione degli operatori economici, secondo il criterio dei successivi due affidamenti ex art. 49, commi 2 e 4 del Codice, chiamati a partecipare 
- Valutazione delle offerte da parte di soggetti soggetti con conflitti di interessi verso gli OE </t>
  </si>
  <si>
    <t>- Finanziamento di condotte con finalità di terrorismo -  art. 270-quinquies.1 c.p.
- Ricettazione - art. 648 c.p.
- Autoriciclaggio - art. 648-ter .1 c.p.</t>
  </si>
  <si>
    <t>- Uso di contratti di approvvigionamento per nascondere finanziamenti a soggetti legati a terrorismo
- Utilizzo di fornitori di comodo, inesistenti o collegati a soggetti sospetti
- Coinvolgimento di intermediari non giustificati dalle esigenze operative, utilizzati per canalizzare denaro verso soggetti o entità collegate a gruppi criminali
- Redazione di contratti con termini poco chiari per mascherare operazioni di riciclaggio
- Transazioni con fornitori situati in paesi con normative antiriciclaggio deboli o non cooperative</t>
  </si>
  <si>
    <t>Aggiornamento della Procedura PG 107 - Gestione due diligence integrandola con gli indicatori di anomalia definiti dalla UIF significativi per il processo di affidamento di beni, servizi e lavori</t>
  </si>
  <si>
    <t>Responsabile ufficio gare di RetiAmbiente e soggetto gestore</t>
  </si>
  <si>
    <t>Entro il 31/12/2025</t>
  </si>
  <si>
    <t xml:space="preserve">OdV </t>
  </si>
  <si>
    <t>Gestione affidameti diretti con la richiesta di più preventivi</t>
  </si>
  <si>
    <t>- Codice etico di Gruppo
- REG06 - Regolamento di gruppo
- REG04 - Regolamento approvvigionamenti
- Procedura PG 107 - Gestione due diligence
- REG19 - Regolamento commissioni e seggio di gara
- REG 22 - Regolamento sul divieto di pantouflage</t>
  </si>
  <si>
    <t>- Uso di contratti di approvvigionamento per nascondere finanziamenti a soggetti legati a terrorismo
- Utilizzo di fornitori di comodo, inesistenti o collegati a soggetti sospetti
- Coinvolgimento di intermediari non giustificati dalle esigenze operative, utilizzati per canalizzare denaro verso soggetti o entità collegate a gruppi criminali
- Gare d'appalto o processi di selezione non trasparenti che potrebbero favorire entità coinvolte in attività illecite
- Redazione di contratti con termini poco chiari per mascherare operazioni di riciclaggio
- Transazioni con fornitori situati in paesi con normative antiriciclaggio deboli o non cooperative</t>
  </si>
  <si>
    <t>Gestione procedure negoziate</t>
  </si>
  <si>
    <t>- Organo amministrativo / Direttore Generale (ove presente)/Procuratori, a seconda delle rispettive competenze
- Responsabile ufficio acquisti/gare
- Responsabile dell'area richiedente l'affidamento
- RUP ed eventuali responsabili di fase
- DEC/DL
- Commissione / seggio di gara</t>
  </si>
  <si>
    <t>- Codice etico di Gruppo
- REG06 - Regolamento di gruppo
- Procedura PG 107 - Gestione due diligence
- REG04 - Regolamento approvvigionamenti
- REG19 - Regolamento commissioni e seggio di gara
- REG 22 - Regolamento sul divieto di pantouflage</t>
  </si>
  <si>
    <t>- Affidamenti ricorrenti al medesimo operatore economico della stessa tipologia di Common procurement vocabulary (CPV)
- Condizionamento dell’intera procedura di affidamento ed esecuzione dell’appalto attraverso la nomina di un Responsabile Unico di Progetto (RUP) non in possesso di adeguati requisiti di professionalità ai sensi dell’art. 15, d.lgs. 36/2023 e allegato I.2 al medesimo decreto
- Mancata comunicazione, da parte dei soggetti coinvolti nei processi di acquisto, di conflitto di interessi con un OE
- Mancata rotazione degli operatori economici, secondo il criterio dei successivi due affidamenti ex art. 49, commi 2 e 4 del Codice, chiamati a partecipare 
- Valutazione delle offerte da parte di soggetti soggetti con conflitti di interessi verso gli OE 
- Abuso del ricorso alla procedura negoziata di cui agli artt. 76 in assenza del ricorrere delle condizioni e in particolare:
a) dell’unicità dell’operatore economico (comma 2, lett. b)
b) dell’estrema urgenza da eventi imprevedibili dalla stazione appaltante (comma 2, lett. c)</t>
  </si>
  <si>
    <t>Gestione procedure aperte</t>
  </si>
  <si>
    <t>- Richiesta di acquisto di beni, servizi, lavori non necessari al funzionamento della struttura bensì per selezionare indebitamente un determinato fornitore, dietro ricezione di vantaggio indebito (anche con la finalità indiretta di ottenere vantaggi per l'azienda)
- Affidamento degli incarichi di RUP al medesimo soggetto, dietro ricezione di vantaggio indebito, per favorire l'affidamento a specifici operatori economici (anche con la finalità indiretta di ottenere vantaggi per l'azienda)
- Definizione di criteri di aggiudicazione ad hoc (specifici) per favorire determinati soggetti ed imprese nell'aggiudicazione, dietro ricezione di vantaggio indebito (anche con la finalità indiretta di ottenere vantaggi per l'azienda)
- Divulgazione di informazioni sulle offerte pervenute a terzi soggetti interessati all'aggiudicazione della fornitura, dietro ricezione di vantaggio indebito, al fine di agevolarli indebitamente (anche con la finalità indiretta di ottenere vantaggi per l'azienda)
- Omesso controllo ovvero mancata applicazione delle disposizioni vigenti in materia di autorizzazione del sub-appalto, dietro ricezione di vantaggio indebito, al fine di agevolare un determinato OE (anche con la finalità indiretta di ottenere vantaggi per l'azienda)
- Autorizzare lavori, servizi e beni non eseguiti, prestatati, consegnati ovvero difformemente rispetto a quanto concordato, dietro ricezione di vantaggio indebito, al fine di agevolare l'OE (anche con la finalità indiretta di ottenere vantaggi per l'azienda)</t>
  </si>
  <si>
    <t xml:space="preserve">- Affidamenti ricorrenti al medesimo operatore economico della stessa tipologia di Common procurement vocabulary (CPV)
- Condizionamento dell’intera procedura di affidamento ed esecuzione dell’appalto attraverso la nomina di un Responsabile Unico di Progetto (RUP) non in possesso di adeguati requisiti di professionalità ai sensi dell’art. 15, d.lgs. 36/2023 e allegato I.2 al medesimo decreto
- Mancata comunicazione, da parte dei soggetti coinvolti nei processi di acquisto, di conflitto di interessi con un OE
- Valutazione delle offerte da parte di soggetti soggetti con conflitti di interessi verso gli OE </t>
  </si>
  <si>
    <t>Gestione acquisti in somma urgenza</t>
  </si>
  <si>
    <t>- Richiesta di acquisto di beni, servizi, lavori non necessari al funzionamento della struttura bensì per selezionare indebitamente un determinato fornitore, dietro ricezione di vantaggio indebito (anche con la finalità indiretta di ottenere vantaggi per l'azienda)
- Affidamento degli incarichi di RUP al medesimo soggetto, dietro ricezione di vantaggio indebito, per favorire l'affidamento a specifici operatori economici (anche con la finalità indiretta di ottenere vantaggi per l'azienda)
- Utilizzo di strumenti di affidamento più agevolati, quali l'affidamento in urgenza, dietro ricezione di vantaggio indebito, al fine di favorire un determinato OE (anche con la finalità indiretta di ottenere vantaggi per l'azienda)
- Definizione di criteri di aggiudicazione ad hoc (specifici) per favorire determinati soggetti ed imprese nell'aggiudicazione, dietro ricezione di vantaggio indebito (anche con la finalità indiretta di ottenere vantaggi per l'azienda)
- Divulgazione di informazioni sulle offerte pervenute a terzi soggetti interessati all'aggiudicazione della fornitura, dietro ricezione di vantaggio indebito, al fine di agevolarli indebitamente (anche con la finalità indiretta di ottenere vantaggi per l'azienda)
- Omesso controllo ovvero mancata applicazione delle disposizioni vigenti in materia di autorizzazione del sub-appalto, dietro ricezione di vantaggio indebito, al fine di agevolare un determinato OE (anche con la finalità indiretta di ottenere vantaggi per l'azienda)
- Autorizzare lavori, servizi e beni non eseguiti, prestatati, consegnati ovvero difformemente rispetto a quanto concordato, dietro ricezione di vantaggio indebito, al fine di agevolare l'OE (anche con la finalità indiretta di ottenere vantaggi per l'azienda)</t>
  </si>
  <si>
    <t>- Codice etico di Gruppo
- REG06 - Regolamento di gruppo
- REG04 - Regolamento approvvigionamenti
- Procedura PG 107 - Gestione due diligence</t>
  </si>
  <si>
    <t>Gestione omaggi, spese di rappresentanza, sponsorizzazioni ed erogazioni liberali</t>
  </si>
  <si>
    <t>Gestione omaggi</t>
  </si>
  <si>
    <t>Dipendenti / Amministratori / Soggetti esterni alla Società (es. consulenti, fornitori, rappresentanti della PA)</t>
  </si>
  <si>
    <t>SI (in alcuni casi, es fornitori, consulenti)</t>
  </si>
  <si>
    <t>SI (in alcuni casi, es. rappresentanti della PA)</t>
  </si>
  <si>
    <t>- Ricezione di omaggi quale scambio di utilità indebita per favorire un determinato soggetto (es. nell'aggiudicazione di affidamenti, in fase di assunzione o per altro atto)
- Rischio che le elergizioni di omaggi siano rivolte a pubblici ufficiali o incaricati di pubblico servizio ovvero a soggetti privati che hanno rapporti diretti con la Società, allo scopo esclusivo di alterarne significativamente l’indipendenza di giudizio e di procurare alla Società un vantaggio ingiusto</t>
  </si>
  <si>
    <t>Organo amministrativo / Direttore Generale (ove presente)</t>
  </si>
  <si>
    <t>- Codice etico di gruppo
- REG16 - Regolamento omaggi e spese di rappresentanza
- Procedura PG 107 - Gestione due diligence</t>
  </si>
  <si>
    <t>Sostenimento di spese di rappresentanza</t>
  </si>
  <si>
    <t>Soggetti esterni alla Società (es. consulenti, fornitori, rappresentanti della PA)</t>
  </si>
  <si>
    <t>Rischio che elargizioni siano rivolte a pubblici ufficiali o incaricati di pubblico servizio ovvero a soggetti privati che hanno rapporti diretti con la Società, allo scopo esclusivo di alterarne significativamente l’indipendenza di giudizio e di procurare alla Società un vantaggio ingiusto</t>
  </si>
  <si>
    <t>- Organo amministrativo / Direttore Generale (ove presente)
- Responsabile amministrazione (in fase di rendicontazione)</t>
  </si>
  <si>
    <t>Sostenimento della spesa e qualificazione di quest'ultima quale spesa di rappresentanza anche se sostenuta per finalità personali e non per motivi legati all'attività istituzionale</t>
  </si>
  <si>
    <t>Erogazione di sponsorizzazioni ed erogazioni liberali</t>
  </si>
  <si>
    <t>Beneficiari delle sponsorizzazioni, contributi ed erogazioni liberali</t>
  </si>
  <si>
    <t>SI (in alcuni casi enti pubblici)</t>
  </si>
  <si>
    <t>Indebito riconoscimento di contributi, sussidi e somme di denaro a soggetti terzi, dietro ricezione di vantaggio indebito, al fine di agevolarli indebitamente (anche con la finalità indiretta di ottenere vantaggi per l'azienda)</t>
  </si>
  <si>
    <t>- DG Capogruppo
- Organo amministrativo / Direttore Generale (ove presente)
- Responsabile comunicazione</t>
  </si>
  <si>
    <t>- Codice etico di gruppo
- Procedura PG 107 - Gestione due diligence
- REG07 - Regolamento sponsorizzazioni
- REG06 - Regolamento di gruppo</t>
  </si>
  <si>
    <t>- Finanziamento di condotte con finalità di terrorismo -  art. 270-quinquies.1 c.p.
- Ricettazione - art. 648 c.p.
- Riciclaggio - art. 648-bis c.p.
- Impiego di denaro, beni o utilità di provenienza illecita - art. 648-ter c.p.
- Autoriciclaggio - art. 648-ter .1 c.p.</t>
  </si>
  <si>
    <t>- Erogazioni liberali / sponsorizzazioni apparentemente lecite a enti che agiscono come canali per finanziare gruppi criminali e terroristici
- Erogazioni liberali / sponsorizzazioni ad enti di comodo che non esistono realmente o non operano per gli scopi dichiarati
- Fondi erogati a intermediari che poi li trasferiscono a soggetti terzi non dichiarati
- Importi superiori al necessario per un evento o una sponsorizzazione per mascherare trasferimenti illeciti
- Transazioni indirizzate a beneficiari in paesi con debole normativa antiriciclaggio o noti per il finanziamento del terrorismo</t>
  </si>
  <si>
    <t>Aggiornamento della Procedura PG 107 - Gestione due diligence integrandola con gli indicatori di anomalia definiti dalla UIF significativi per il processo di erogazione di sponsorizzazioni ed erogazioni liberali</t>
  </si>
  <si>
    <t>Responsabile comunicazione di RetiAmbiente e soggetto gestore</t>
  </si>
  <si>
    <t>Gestione contabilità</t>
  </si>
  <si>
    <t>Ricezione e contabilizzazione fatture passive</t>
  </si>
  <si>
    <t>Fornitori, consulenti, beneficiari di sponsorizzazioni, etc.</t>
  </si>
  <si>
    <t>Alterazione dei dati di fatturazione, dietro ricezione di vantaggio indebito, al fine di agevolare indebitamente la controparte (anche con la finalità indiretta di ottenere vantaggi per l'azienda)</t>
  </si>
  <si>
    <t>- Responsabile amministrazione
- Responsabile di area che ha gestito la fase precedente del ciclo passivo</t>
  </si>
  <si>
    <t>- Codice etico di gruppo
- Manuale del controllo di gestione
- REG14 - Regolamento per la gestione finanziaria
- Procedura PG 107 - Gestione due diligence</t>
  </si>
  <si>
    <t>Autoriciclaggio - art. 648-ter .1 c.p.</t>
  </si>
  <si>
    <t>- Ricezione di fatture per importi superiori al valore reale dei beni, servizi, lavori, incarichi per giustificare trasferimenti di denaro
- Ricezione di fatture per prestazioni mai eseguite per giustificare trasferimenti di denaro</t>
  </si>
  <si>
    <t>- Codice etico di gruppo
- Manuale del controllo di gestione
- REG14 - Regolamento per la gestione finanziaria
- Procedura PG 107 - Gestione due diligence
- REG13 - Regolamento albo fornitori</t>
  </si>
  <si>
    <t>Aggiornamento del REG14 - Regolamento per la gestione finanziaria integrandolo con gli indicatori di anomalia definiti dalla UIF significativi per il processo di gestione della contabilità</t>
  </si>
  <si>
    <t>Responsabile AMFC RetiAmbiente e soggetto gestore</t>
  </si>
  <si>
    <t>Emissione fatture attive ai Comuni soci legate al contratto di servizio</t>
  </si>
  <si>
    <t>Comuni soci</t>
  </si>
  <si>
    <t>B</t>
  </si>
  <si>
    <t>Alterazione dei dati di fatturazione, dietro ricezione di vantaggio indebito, al fine di agevolare indebitamente la controparte (anche con lo scopo di ottenere vantaggi per la Società nella gestione di altre attività aziendali)</t>
  </si>
  <si>
    <t>- Responsabile amministrazione
- DEC contratto di servizio</t>
  </si>
  <si>
    <t>- Codice etico di gruppo
- Manuale del controllo di gestione
- Contratto di servizio fra RetiAmbiente ed ATO Toscana Costa 
- Procedura PG 107 - Gestione due diligence</t>
  </si>
  <si>
    <t>Emissione fatture attive a RetiAmbiente legate al contratto di servizio</t>
  </si>
  <si>
    <t xml:space="preserve">RetiAmbiente </t>
  </si>
  <si>
    <t>- Codice etico di gruppo
- Manuale del controllo di gestione
- Contratto di servizio fra RetiAmbiente ed ATO Toscana Costa e fra RetiAmbiente e le SOL
- Procedura PG 107 - Gestione due diligence</t>
  </si>
  <si>
    <t>Gestione fatture attive e passive infragruppo</t>
  </si>
  <si>
    <t>Società del gruppo</t>
  </si>
  <si>
    <t>- Responsabile amministrazione
- Responsabile dell'area che gestisce i servizi infragruppo</t>
  </si>
  <si>
    <t>- Codice etico di gruppo
- Manuale del controllo di gestione
- Contratti stipulati fra RetiAmbiente e le SOL
- Procedura PG 107 - Gestione due diligence
- REG 06 - Regolamento di gruppo</t>
  </si>
  <si>
    <t>Emissione fatture attive ai clienti per servizi commerciali</t>
  </si>
  <si>
    <t>Clienti</t>
  </si>
  <si>
    <t>Si (se il cliente è rappresentato da una PA)</t>
  </si>
  <si>
    <t>- Responsabile amministrazione
- Responsabile dei servizi commerciali</t>
  </si>
  <si>
    <t>- Codice etico di gruppo
- Manuale del controllo di gestione
- Procedura PG 107 - Gestione due diligence</t>
  </si>
  <si>
    <t>Emissione di fatture per importi superiori al valore del servizio per giustificare trasferimenti di denaro</t>
  </si>
  <si>
    <t>Emissione fatture attive ai consorzi di filiera</t>
  </si>
  <si>
    <t>Consorzi di filiera</t>
  </si>
  <si>
    <t>- Responsabile amministrazione
- Responsabile aziendale che intrattiene i rapporti con i consorzi di filiera</t>
  </si>
  <si>
    <t>- Codice etico di gruppo
- Manuale del controllo di gestione
- Convenzioni sottoscritte con i consorzi di filiera
- Procedura PG 107 - Gestione due diligence</t>
  </si>
  <si>
    <t>Gestione finanziaria</t>
  </si>
  <si>
    <t>Gestione liquidazione compensi al personale</t>
  </si>
  <si>
    <t>- Inosservanza di regole procedurali, dietro ricezione di vantaggio indebito, per favorire il riconoscimento di vantaggi non dovuti a taluni dipendenti, es. pagamento di straordinari non eseguiti (anche con la finalità indiretta di ottenere vantaggi per l'azienda)
- Appropriazione di denaro aziendale</t>
  </si>
  <si>
    <t>- Responsabile risorse umane
- Responsabile Amministrativo</t>
  </si>
  <si>
    <t>- Codice etico di Gruppo
- REG14 - Regolamento per la gestione finanziaria</t>
  </si>
  <si>
    <t>- Peculato - art. 314 c.p.
- Indebita destinazione di denaro o cose mobili - art. 314-bis c.p.</t>
  </si>
  <si>
    <t>Appropriazione di denaro aziendale ovvero utilizzo di denaro aziendale per finalità diverse da quelle previste dalle disposizioni aziendali</t>
  </si>
  <si>
    <t>Liquidazione al personale delle spese attinenti alle trasferte</t>
  </si>
  <si>
    <t>Inosservanza delle norme e delle regole e procedure interne, dietro ricezione di vantaggio indebito, per prevedere il rimborso di spese non rimborsabili nei confronti di un determinato dipendente, al fine di agevolarlo indebitamente (anche con la finalità indiretta di ottenere vantaggi per l'azienda)</t>
  </si>
  <si>
    <t>- Codice etico di Gruppo
- REG14 - Regolamento per la gestione finanziaria
- Procedura PG 105 - Gestione risorse umane</t>
  </si>
  <si>
    <t>Pagamento fatture passive</t>
  </si>
  <si>
    <t>- Pagamenti a fronte di acquisti inesistenti, dietro ricezione di vantaggio indebito, al fine di agevolare un fornitore (anche con la finalità indiretta di ottenere vantaggi per l'azienda)
- Pagamenti per ammontari superiori al valore della fattura effettiva, dietro ricezione di vantaggio indebito, al fine di agevolare un fornitore (anche con la finalità indiretta di ottenere vantaggi per l'azienda)
- Avvantaggiare un fornitore nei tempi di pagamento, dietro ricezione di vantaggio indebito (anche con la finalità indiretta di ottenere vantaggi per l'azienda)</t>
  </si>
  <si>
    <t>- Organo amministrativo / Direttore Generale (ove presente), a seconda delle rispettive competenze
- Responsabile Amministrativo</t>
  </si>
  <si>
    <t>- Codice etico di Gruppo
- REG14 - Regolamento per la gestione finanziaria
- Procedura PG 107 - Gestione due diligence</t>
  </si>
  <si>
    <t>- Finanziamento di condotte con finalità di terrorismo -  art. 270-quinquies.1 c.p.
- Riciclaggio - art. 648 bis c.p.
- Autoriciclaggio - art. 648 ter.1 c.p.
- Ricettazione - art. 648 c.p.
- Impiego di denaro, beni o utilità di provenienza illecita - art. 648 ter c.p.</t>
  </si>
  <si>
    <t>- Pagamento di fatture per importi superiori al valore reale dei beni, servizi, lavori, incarichi per giustificare trasferimenti di denaro
- Pagamento di fatture per prestazioni mai eseguite per giustificare trasferimenti di denaro</t>
  </si>
  <si>
    <t>Aggiornamento del REG14 - Regolamento per la gestione finanziaria integrandolo con gli indicatori di anomalia definiti dalla UIF significativi per il processo di gestione della finanziaria</t>
  </si>
  <si>
    <t>Gestione della cassa economale</t>
  </si>
  <si>
    <t>Dipendenti / Amministratori / Fornitori</t>
  </si>
  <si>
    <t>SI (nel caso di fornitori)</t>
  </si>
  <si>
    <t>Pagamenti in contanti a fronte di acquisti inesistenti, dietro ricezione di vantaggio indebito, per avvantaggiare un determinato fornitore (anche con la finalità indiretta di ottenere vantaggi per l'azienda)</t>
  </si>
  <si>
    <t>- Organo amministrativo / Direttore Generale (ove presente), a seconda delle rispettive competenze
- Responsabile e delegato/i cassa economale</t>
  </si>
  <si>
    <t>Utilizzo di contanti o strumenti finanziari difficili da monitorare per effettuare transazioni attive e passive</t>
  </si>
  <si>
    <t>Gestione carte di credito e di debito</t>
  </si>
  <si>
    <t>Pagamenti con carte di credito / di debito a fronte di acquisti inesistenti, dietro ricezione di vantaggio indebito, per avvantaggiare un determinato fornitore (anche con la finalità indiretta di ottenere vantaggi per l'azienda)</t>
  </si>
  <si>
    <t>- Titolare delle carte emesse
- Responsabile Amministrativo</t>
  </si>
  <si>
    <t>Gestione incassi dai comuni soci all'interno del contratto di servizio con ATO Toscana Costa</t>
  </si>
  <si>
    <t>Agevolazione impropria di una controparte, dietro ricezione di vantaggio indebito, in fase di riscontro dell'incasso (anche con la finalità indiretta di ottenere vantaggi per l'azienda)</t>
  </si>
  <si>
    <t>Responsabile Amministrativo</t>
  </si>
  <si>
    <t>Gestione incassi da RetiAmbiente all'interno del contratto di servizio con ATO Toscana Costa</t>
  </si>
  <si>
    <t>Società del Gruppo</t>
  </si>
  <si>
    <t>Gestione incassi da clienti per servizi commerciali</t>
  </si>
  <si>
    <t>- Finanziamento di condotte con finalità di terrorismo -  art. 270-quinquies.1 c.p.
- Autoriciclaggio - art. 648 ter.1 c.p.
- Ricettazione - art. 648 c.p.
- Impiego di denaro, beni o utilità di provenienza illecita - art. 648 ter c.p.</t>
  </si>
  <si>
    <t>Incassi di fatture per importi superiori al valore del servizio per giustificare trasferimenti di denaro</t>
  </si>
  <si>
    <t>Gestione incassi dai consorzi di filiera</t>
  </si>
  <si>
    <t>Contrazione di finanziamenti da istituti di credito</t>
  </si>
  <si>
    <t>Istituti finanziari</t>
  </si>
  <si>
    <t>- Corruzione tra privati - art. 2635 c.c.
- Istigazione alla corruzione tra privati - art. 2635-bis c.c.</t>
  </si>
  <si>
    <t>Corruzione della controparte al fine di far ottenere indebitamente finanziamenti alla Società anche in assenza delle condizioni richieste dall'istituto finanziario</t>
  </si>
  <si>
    <t>Gestione tariffazione</t>
  </si>
  <si>
    <t>Utenti tariffa</t>
  </si>
  <si>
    <t>SI (nel caso di utenti PA)</t>
  </si>
  <si>
    <t>Alterazione dei dati di iscrizione dell'utente, dietro ricezione di vantaggio indebito, al fine di agevolarlo indebitamente applicandogli una minore tariffa (anche con la finalità indiretta di ottenere vantaggi per l'azienda)</t>
  </si>
  <si>
    <t>Responsabile Tariffa</t>
  </si>
  <si>
    <t>- Codice etico di Gruppo
- Contratto di servizio ATO Toscana Costa e RetiAmbiente
- Regolamenti comunali
- Carta del servizio
- Procedura PG 107 - Gestione due diligence
- Procedura PG 108 - Tariffa rifiuti</t>
  </si>
  <si>
    <t>Modifica dei dati di fatturazione, dietro ricezione di vantaggio indebito, al fine di agevolare uno specifico utente, sospendendolo dalla fatturazione ovvero riconoscendogli degli importi inferiori a quelli dovuti (anche con la finalità indiretta di ottenere vantaggi per l'azienda)</t>
  </si>
  <si>
    <t>Modifica dei dati di incasso, dietro ricezione di vantaggio indebito, al fine di agevolare uno specifico utente facendo riscontrate un incasso non effettivo eseguito ovvero per un importo diverso da quanto dovuto (anche con la finalità indiretta di ottenere vantaggi per l'azienda)</t>
  </si>
  <si>
    <t>Mancata attuazione delle procedure per il recupero crediti ovvero gestione difforme rispetto alla normativa e alla regolamentazione aziendale, dietro ricezione di vantaggio indebito, al fine di agevolare uno specifico utente (anche con la finalità indiretta di ottenere vantaggi per l'azienda)</t>
  </si>
  <si>
    <t>Gestione contenzioso</t>
  </si>
  <si>
    <t xml:space="preserve">Gestione dei contenziosi giudiziali e definizione di accordi transattivi </t>
  </si>
  <si>
    <t>- Soggetti esterni (es. fornitori, clienti, PA)
- Dipendenti</t>
  </si>
  <si>
    <t>SI (se la controparte del contenzioso è rappresentata da una PA)</t>
  </si>
  <si>
    <t>Rischio di chiusura del contenzioso su basi immotivate, dietro ricezione di vantaggio indebito, al fine di agevolare la controparte (anche con la finalità indiretta di ottenere vantaggi per l'azienda)</t>
  </si>
  <si>
    <t>- Organo amministrativo / Direttore generale (ove presente), in relazione alle rispettive competenze
- Responsabile ufficio legale (ove presente)</t>
  </si>
  <si>
    <t>- Codice etico di Gruppo
- Procedura PG 107 - Gestione due diligence</t>
  </si>
  <si>
    <t>Gestione societaria</t>
  </si>
  <si>
    <t xml:space="preserve">Nomina membri Organo Amministrativo </t>
  </si>
  <si>
    <t>Candidati per la nomina</t>
  </si>
  <si>
    <t xml:space="preserve">Nomina di un soggetto in quanto specificatamente indicato da una controparte quale scambio di utilità ovvero a seguito di accordo illecito con il diretto interessato </t>
  </si>
  <si>
    <t>Assemblea dei soci</t>
  </si>
  <si>
    <t>- Codice etico di Gruppo
- Statuto
- PTPCT di Gruppo
- Procedura PG 107 - Gestione due diligence</t>
  </si>
  <si>
    <t>Mancato svolgimento delle verifiche necessarie in tema di inconferibilità, incompatibilità e conflitto di interessi</t>
  </si>
  <si>
    <t>Gestione rimborsi spese organo amministrativo</t>
  </si>
  <si>
    <t>Organo amministrativo</t>
  </si>
  <si>
    <t>Riconoscimento di un rimborso di spese di trasferta non dovuto agli amministratori, dietro ricezione di vantaggio indebito, al  fine di agevolarli indebitamente (anche con la finalità indiretta di ottenere vantaggi per l'azienda)</t>
  </si>
  <si>
    <t>Responsabile amministrazione</t>
  </si>
  <si>
    <t>- Codice etico di Gruppo
- REG11 - Regolamento rimborsi spese amministratori</t>
  </si>
  <si>
    <t xml:space="preserve">Nomina Collegio sindacale </t>
  </si>
  <si>
    <t>- Codice etico di Gruppo
- Statuto</t>
  </si>
  <si>
    <t xml:space="preserve">Nomina Società di revisione </t>
  </si>
  <si>
    <t>Gestione dei rapporti con la Pubblica Amministrazione</t>
  </si>
  <si>
    <t>Ispezioni e controlli dalla P.A.</t>
  </si>
  <si>
    <t>Agenzia delle Entrate, ARERA, ATO Toscana Costa, Corte dei Conti, Guardia di Finanza, Ragioneria Generale dello Stato, ARPAT, ASL, Provincia, NOE, Vigili del Fuoco, Ispettorato del Lavoro, ecc… (ognuno per le attività di propria competenza)</t>
  </si>
  <si>
    <t>- Concussione - art. 317 c.p.
- Corruzione per l’esercizio della funzione - art. 318 c.p.
- Corruzione per un atto contrario ai doveri d’ufficio - art. 319 c.p.
- Circostanze aggravanti - art. 319-bis c.p.
- Corruzione in atti giudiziari - art. 319-ter c.p.
- Induzione indebita a dare o promettere utilità” ex art. 319-quater c.p.
- Corruzione di persona incaricata di un pubblico servizio - art. 320 c.p.
- Pene per il corruttore - art. 321 c.p.
- Istigazione alla corruzione - art. 322 c.p.
- Peculato, concussione, induzione indebita a dare o promettere utilità, corruzione e istigazione alla corruzione di membri delle Corti internazionali o degli organi delle Comunità europee o di assemblee parlamentari internazionali o di organizzazioni internazionali e di funzionari delle Comunità europee e di Stati esteri - art. 322-bis c.p.
- Traffico di influenze illecite - art. 346-bis c.p.</t>
  </si>
  <si>
    <t>Offerta di denaro o altra utilità a favore di Pubblici Ufficiali o incaricati di pubblico servizio per indirizzare indebitamente gli esiti delle verifiche ispettive a vantaggio della Società</t>
  </si>
  <si>
    <t>- Organo amministrativo / Direttore generale, a seconda delle rispettive competenze
- Responsabile dell'area sottoposto ad ispezione</t>
  </si>
  <si>
    <t>- Codice etico di Gruppo
- REG15 - Regolamento per la gestione dei rapporti con la PA</t>
  </si>
  <si>
    <t>Gestione del contratto di servizio con ATO Toscana Costa</t>
  </si>
  <si>
    <t>ATO Toscana Costa</t>
  </si>
  <si>
    <t>Offerta di denaro o altra utilità a favore di Pubblici Ufficiali o incaricati di pubblico servizio per favorire indebitamente la Società nella fase di cgestione del contratto di servizio ovvero in fase di affidamento del servizio stesso ovvero in fase di applicazione di penali per eventuali disservizi</t>
  </si>
  <si>
    <t>- Organo Amministrativo e direttore generale (ove presente), ognuno per quanto di propria competenza
- DEC del contratto di servizio con ATO</t>
  </si>
  <si>
    <t>- Codice etico di Gruppo
- Contratto di servizio fra ATO Toscana Costa e RetiAmbiente e fra quest'ultima e le SOL
- Disciplinare tecnico collegato al contratto di servizio
- Regolamento applicazione penali
- Carta dei servizi
- Regolamento TQRIF
- REG15 - Regolamento per la gestione dei rapporti con la PA
- Procedura PG 107 - Gestione due diligence</t>
  </si>
  <si>
    <t>Autorizzazioni/Licenze/Concessioni  rilasciate dalla PA</t>
  </si>
  <si>
    <t>Comuni, Provincia, SUAP, ecc… (ognuno per le attività di propria competenza)</t>
  </si>
  <si>
    <t>Offerta di denaro o altra utilità a favore di Pubblici Ufficiali o incaricati di pubblico servizio per favorire indebitamente la Società nella fase di richiesta di autorizzazioni / licenze / concessioni</t>
  </si>
  <si>
    <t>- Organo amministrativo / Direttore generale, a seconda delle rispettive competenze
- Responsabile dell'area interessata dalla richiesta di licenza/concessione/autorizzazione</t>
  </si>
  <si>
    <t>Finanziamenti agevolati/contributi in conto capitale o di esercizio ottenuti dalla PA</t>
  </si>
  <si>
    <t xml:space="preserve">UE, Stato, Regione, ATO Toscana Costa, ecc… </t>
  </si>
  <si>
    <t>Offerta di denaro o altra utilità a favore di Pubblici Ufficiali o incaricati di pubblico servizio per favorire indebitamente la Società nell'ottenimento di contributi, ovvero in fase di rendicontazione</t>
  </si>
  <si>
    <t>- Organo amministrativo / Direttore generale, a seconda delle rispettive competenze
- Responsabile dell'area interessata dalla richiesta di contributo
- Responsonsabili delle aree aziendali che contribuiscono alla predisposizione della documentazione di rendicontazione, ognuno per quanto di propria competenza
- RUP dei progetti PNRR
- Referente per monitoraggio sul portale Regis per PNRR</t>
  </si>
  <si>
    <t>Gestione servizi informativi</t>
  </si>
  <si>
    <t>Consegna dispositivi informatici (PC, cellulari, tablet)</t>
  </si>
  <si>
    <t>Agevolazione indebita di un dipendente, dietro ricezione di vantaggio indebito, in occasione della consegna di dispositivi informatici (anche con la finalità indiretta di ottenere vantaggi per l'azienda)</t>
  </si>
  <si>
    <t>- Responsabile ICT
- Responsabili di area</t>
  </si>
  <si>
    <t>- Codice etico di Gruppo
- REG10 - Regolamento dotazioni ICT</t>
  </si>
  <si>
    <t>Appropriazione di beni aziendali ovvero utilizzo di questi ultimi per finalità diverse da quelle previste dalle disposizioni aziendali</t>
  </si>
  <si>
    <t>Utilizzo di applicativi e software e gestione dei dati aziendali</t>
  </si>
  <si>
    <t>- Agevolazione indebita di un dipendente, dietro ricezione di vantaggio indebito, in occasione della gestione dell'autorizzazione e dell'accesso ad applicativi aziendali (anche con la finalità indiretta di ottenere vantaggi per l'azienda)
- Accordi illeciti con soggetti interni e/o esterni alla Società consentendo loro l'accesso a dati aziendali riservati</t>
  </si>
  <si>
    <t>Gestione dei beni aziendali</t>
  </si>
  <si>
    <t>Utilizzo dei mezzi di trasporto aziendale e rifornimento carburante</t>
  </si>
  <si>
    <t>Agevolazione di un dipendente, dietro ricezione di vantaggio indebito, consentendo l'utilizzo di mezzi aziendali e/o il rifornimento di carburante per finalità estranee all'attività lavorativa (anche con la finalità indiretta di ottenere vantaggi per l'azienda)</t>
  </si>
  <si>
    <t>- Peculato - art. 314 c.p.
- Indebita destinazione di denaro o cose mobili - art. 314-bis c.p.
- Situazioni di cattiva amministrazione in cui, a prescindere dalla rilevanza penale del comportamento, vengano assunte decisioni contrarie all’interesse pubblico, sotto il profilo dell’imparzialità, della funzionalità ed economicità</t>
  </si>
  <si>
    <t>Utilizzo per fini personali di un mezzo aziendale ed effettuazione di rifornimenti di carburante per fini non legati all'attività lavorativa</t>
  </si>
  <si>
    <t>- Responsabile gestione mezzi
- Responsabile controllo consumi carburante</t>
  </si>
  <si>
    <t>- Codice etico di Gruppo
- REG09 - Regolamento gestione mezzi aziendali</t>
  </si>
  <si>
    <t>Gestione magazzini</t>
  </si>
  <si>
    <t xml:space="preserve">Gestione magazzino </t>
  </si>
  <si>
    <t>Dipendenti, utenti</t>
  </si>
  <si>
    <t>SI (utenti)</t>
  </si>
  <si>
    <t>Agevolazione di un dipendente, dietro ricezione di vantaggio indebito, consentendo l'utilizzo di beni aziendali per finalità estranee all'attività lavorativa (anche con la finalità indiretta di ottenere vantaggi per l'azienda)</t>
  </si>
  <si>
    <t>- Responsabile di area
- Responsabile di magazzino</t>
  </si>
  <si>
    <t>- Codice etico di Gruppo
- Regolamenti e procedure relativi al processo "Affidamento di beni, servizi e lavori"</t>
  </si>
  <si>
    <t>Valutazione circa l'opportunità di approvazione di una procedura / regolamento / disposizioni per la gestione dei magazzini di beni</t>
  </si>
  <si>
    <t>Gruppo di lavoro appositamente costituito</t>
  </si>
  <si>
    <t>Verifica entro i termini previsti</t>
  </si>
  <si>
    <t>Entro il 31/01/2026</t>
  </si>
  <si>
    <t>Appropriazione di beni aziendali presenti in magazzino ovvero utilizzo di questi ultimi per finalità diverse da quelle previste dalle disposizioni aziendali</t>
  </si>
  <si>
    <t xml:space="preserve">Gestione laboratorio per analisi chimiche e microbiologiche </t>
  </si>
  <si>
    <t>- Predisposizione di offerte a condizioni agevolate, dietro ricezione di vantaggio indebito, al fine di favorire determinati clienti (anche con la finalità indiretta di ottenere vantaggi per l'azienda)
- Alterazione dei dati di analisi, dietro ricezione di vantaggio indebito, al fine di agevolare indebitamente un cliente nei risultati (anche con la finalità indiretta di ottenere vantaggi per l'azienda)
- Corruzione del verificatore incaricato della verifica sulla Società allo scopo di ottenere/mantenere l'accreditamento del laboratorio</t>
  </si>
  <si>
    <t>- Responsabile laboratorio
- Responsabili di area</t>
  </si>
  <si>
    <t>- Codice etico di Gruppo
- Codice deontologico che devono rispettare i dipendenti iscritti all'albo
- Procedura PG 107 - Gestione due diligence</t>
  </si>
  <si>
    <t>Gestione servizi di Igiene Ambientale</t>
  </si>
  <si>
    <t>Gestione ispettorato ambientale</t>
  </si>
  <si>
    <t>- Utenze domestiche e non domestiche
- Amministrazione comunale - ATO Toscana Costa - RetiAmbiente (in merito alla gestione del contratto di servizio)</t>
  </si>
  <si>
    <t>Agevolazione indebita di un utente, dietro ricezione di vantaggio indebito, non elevando una sanzione nei suoi confronti nonostante il mancato rispetto di disposizioni normative e regolamentari (anche con la finalità indiretta di ottenere vantaggi per l'azienda)</t>
  </si>
  <si>
    <t xml:space="preserve">
'- Responsabile Ispettorato Ambientale
- Ispettore ambientale </t>
  </si>
  <si>
    <t>- Codice etico di Gruppo
- Regolamento comunale relativo all'attività svolta dall'ispettore ambientale
- Linee guida stabilite con il Comune di Livorno per lo svolgimento dell'attività di ispettore ambientale
- Procedura PG 107 - Gestione due diligence</t>
  </si>
  <si>
    <t>La controparte commerciale con cui è stato stipulato il contratto di servizio è ATO Toscana Costa. Tuttavia, il servizio viene erogato avendo quale controparte finale l'utenza domestica e non domestica</t>
  </si>
  <si>
    <t>SI (ATO Toscana Costa, RetiAmbiente, Utenti)</t>
  </si>
  <si>
    <t>SI (ATO Toscana Costa e RetiAmbiente)</t>
  </si>
  <si>
    <t>- Agevolazione indebita di un utente, dietro ricezione di vantaggio indebito, eseguendo il servizio in modo difforme dalla normativa e regolamentazione vigente. ad esempio in orari e giorni diversi da quanto previsto dalla programmazione aziendale (anche con la finalità indiretta di ottenere vantaggi per l'azienda)
- Agevolazione indebita di un utente, dietro ricezione di vantaggio indebito, accettando rifiuti non adeguati rispetto a quanto previsto dalla normativa e regolamentazione vigente (anche con la finalità indiretta di ottenere vantaggi per l'azienda)</t>
  </si>
  <si>
    <t>- Responsabile servizi igiene ambientale</t>
  </si>
  <si>
    <t>- Codice etico di Gruppo
- Contratto di servizio fra ATO Toscana Costa e RetiAmbiente e fra quest'ultima e le SOL
- Disciplinare tecnico collegato al contratto di servizio
- Carta dei servizi
- Regolamento TQRIF</t>
  </si>
  <si>
    <t>Gestione del conferimento dei rifiuti presso gli impianti e i CdR</t>
  </si>
  <si>
    <t>SI (in alcuni casi)</t>
  </si>
  <si>
    <t>- Agevolazione indebita di un utente, dietro ricezione di vantaggio indebito, accettando rifiuti non adeguati rispetto alla normativa e regolamentazione vigente (anche con la finalità indiretta di ottenere vantaggi per l'azienda)
- Agevolazione indebita di un soggetto, dietro ricezione di vantaggio indebito, accettando il conferimento di rifiuti anche se quest'ultimo non potrebbe conferirli, es. utente di un territorio non incluso nell'ambito tariffario di riferimento (anche con la finalità indiretta di ottenere vantaggi per l'azienda)</t>
  </si>
  <si>
    <t>Responsabile impianti e CdR</t>
  </si>
  <si>
    <t xml:space="preserve">- Codice etico di gruppo
- Contratto di servizio tra ATO Toscana Costa e RetiAmbiente e fra quest'ultima e le SOL
- Disciplinare tecnico collegato al contratto di servizio
- Carta dei servizi
- Regolamenti e procedure relativi al processo "Affidamento di beni, servizi e lavori"
- Regolamenti comunali per la gestione dei CDR </t>
  </si>
  <si>
    <t>- Accettazione del conferimento di rifiuti non adeguati alla normativa e regolamentazione vigente a causa di un conflitto di interessi con il soggetto conferente
- Appropriazione indebito e/o utilizzo per fini personali dei rifiuti conferiti presso gli impianti e i centri di raccolta</t>
  </si>
  <si>
    <t>Gestione servizi commerciali</t>
  </si>
  <si>
    <t>Gestione del servizio di raccolta, trasporto e smaltimento rifiuti</t>
  </si>
  <si>
    <t>Si (nell'ipotesi in cui la controparte è rappresentata dall'amministrazione comunale)</t>
  </si>
  <si>
    <t>- Predisposizione di offerte a condizioni agevolate, dietro ricezione di vantaggio indebito, al fine di favorire determinati clienti (anche con la finalità indiretta di ottenere vantaggi per l'azienda)
- Ricezione d vantaggio indebito da parte del cliente al fine di agevolarlo non riscontrando l'esecuzione di servizi diversi rispetto a quanto contrattualizzato</t>
  </si>
  <si>
    <t>- Organo amministrativo / Direttore generale (ove presente) / Procuratore (ove presente), a seconda delle rispettive competenze
- Responsabile Servizi Commerciali</t>
  </si>
  <si>
    <t>- Codice etico di gruppo
- Procedura PG 107 - Gestione due diligence</t>
  </si>
  <si>
    <t>- Contratti per servizi intangibili che non vengono realmente erogati, utilizzati per giustificare movimenti di denaro
- Contratti con termini vaghi o difficili da monitorare, che mascherano transazioni sospette
- Acquisti ripetuti di servizi apparentemente inutili o non coerenti con il profilo del cliente</t>
  </si>
  <si>
    <t>Aggiornamento della Procedura PG 107 - Gestione due diligence integrandola con gli indicatori di anomalia definiti dalla UIF significativi per il processo di gestione dei servizi commerciali</t>
  </si>
  <si>
    <t>1, 2) Personale per la predisposizione e verifica della documentazione</t>
  </si>
  <si>
    <t>Direttore generale di RetiAmbiente e soggetto gestore</t>
  </si>
  <si>
    <t>Gestione del servizio di derattizzazione, disinfestazione e disinfezione</t>
  </si>
  <si>
    <t>- Organo amministrativo / Direttore generale (ove presente) / Procuratore (ove presente), a seconda delle rispettive competenze
- Responsabile Servizi commerciali</t>
  </si>
  <si>
    <t>Gestione servizi cimiteriali</t>
  </si>
  <si>
    <t>Gestione operativa dei servizi cimiteriali</t>
  </si>
  <si>
    <t>-Amministrazione comunale
- Utenti dei servizi cimiteriali</t>
  </si>
  <si>
    <t>Responsabile servizi cimiteriali</t>
  </si>
  <si>
    <t>- Codice etico di Gruppo
- Contratto con l'amministrazione comunale per la gestione del servizio
- Procedura PG 107 - Gestione due diligence</t>
  </si>
  <si>
    <t>- Acquisizione impropria degli oggetti di valore presenti nelle tombe al momento dell'estumulazione/esumazione
- Acquisizione impropria dei beni di consumo presenti nel magazzino del cimitero ovvero utilizzo per fini personali</t>
  </si>
  <si>
    <t>Gestione dei rapporti con i consorzi di filiera</t>
  </si>
  <si>
    <t>Gestione dei rapporti con i consorzi di filiera in relazione ai controlli sul conferimento dei rifiuti</t>
  </si>
  <si>
    <t>Accordi illeciti con la controparte al fine di agevolare quest'ultima nella gestione del conferimento di rifiuti previsti nella convenzione, in particolare per la verifica della qualità del rifiuto (anche con la finalità indiretta di ottenere vantaggi per l'azienda)</t>
  </si>
  <si>
    <t>Le diverse attività del processo di selezione del personale vedono il coinvolgimenti di più soggetti:
- Organo amministrativo / Direttore generale (ove presente) / Procuratore (ove presente), a seconda delle rispettive competenze
- Responsabile della tenuta dei rapporti con i consorzi di filiera</t>
  </si>
  <si>
    <t>- Codice etico di Gruppo
- Convenzione con i consorzi di filiera
- Procedura PG 107 - Gestione due diligence</t>
  </si>
  <si>
    <t>Gestione rapporti di partnership</t>
  </si>
  <si>
    <t>Stipula di rapporti di partnership</t>
  </si>
  <si>
    <t>Partner</t>
  </si>
  <si>
    <t>Accordi illeciti con la controparte al fine di agevolare quest'ultima nella conclusione dell'accordo di partnership, sulle condizioni economiche o sulle altre condizioni contrattuali (anche con la finalità indiretta di ottenere vantaggi per l'azienda)</t>
  </si>
  <si>
    <t>- Organo amministrativo / Direttore generale (ove presente) / Procuratore (ove presente), a seconda delle rispettive competenze
- Responsabile di area interessato dal rapporto di partnership</t>
  </si>
  <si>
    <t>05</t>
  </si>
  <si>
    <t>Gestione operazioni straordinarie</t>
  </si>
  <si>
    <t>Definizione delle responsabilità: precisa definizione dei ruoli e delle responsabilità aziendali tramite la formalizzazione di un organigramma, un mansionario, procure, deleghe</t>
  </si>
  <si>
    <t>Segregazione delle attività tra più soggetti aziendali</t>
  </si>
  <si>
    <t>Altri controlli operativi sul processo (es. richiesta di più preventivi a diversi operatori economici, richiesta di documentazione si supporto appropriata in allegato alle approvazioni di pagamento, etc…)</t>
  </si>
  <si>
    <t>Documentazione di sistema che disciplina l'attività sensibile</t>
  </si>
  <si>
    <t>Rischio della categoria del socio in affari</t>
  </si>
  <si>
    <t>Controparte dell'operazione straordinaria</t>
  </si>
  <si>
    <t>- Offerta di denaro o benefici a manager, dipendenti o consulenti dell'azienda target (o della controparte) per ottenere una valutazione più favorevole (o sfavorevole) degli asset, dei debiti o del valore dell'operazione, a vantaggio dell'offerente
- Offerta di vantaggi ai responsabili della due diligence per occultare criticità o gonfiare pregi
- Accettare una somma di denaro per sovrastimare il valore di un asset o di un servizio nella negoziazione
- Non svolgere adeguatamente i controlli interni o la due diligence in cambio di un beneficio</t>
  </si>
  <si>
    <t>REG06 - Regolamento di Gruppo</t>
  </si>
  <si>
    <t>- Capogruppo
- Assemblea dei soci
- Organo Amministrativo
- Direzione</t>
  </si>
  <si>
    <t>- Assegnare aree cimiteriali (loculi, tombe, cappelle) in via privilegiata a degli utenti a seguito di accordi illeciti fra le parti ovvero per la presenza di conflitti di interessi
- Favorire ditte “amiche” per esecuzione di lavori (esumazioni, manutenzioni, costruzioni) a seguito di accordi illeciti fra le parti ovvero per la presenza di conflitti di interessi
- Indirizzare le famiglie verso imprese funebri specifiche a seguito di accordi illeciti fra le parti ovvero per la presenza di conflitti di interessi
- Ottenere compensi non ufficiali dagli utenti per servizi pubblici
- Accordi illeciti con l’amministrazione comunale per il rinnovo della convenzione</t>
  </si>
  <si>
    <t>- Codice etico di Gruppo
- Convenzione sottoscritta con l'amministrazione comunale per la gestione del servizio
- Regolamento di Polizia Mortuaria e dei Servizi Cimiteriali del Comune di Livorno
- Codice di Comportamento per gli Operatori cimiteriali dei Plessi Cimiteriali "La Cigna" e Antignano</t>
  </si>
  <si>
    <t>Agevolazione indebita di clienti a seguito della presenza di conflitti di interessi con la controparte</t>
  </si>
  <si>
    <t>Eventi a rischio</t>
  </si>
  <si>
    <t xml:space="preserve">Selezione e assunzione esterna di personale </t>
  </si>
  <si>
    <t>Gestione del conflitto di interessi (ad esclusione del conflitto di interessi in fase di selezione del personale, approvvigionamento di beni, servizi e lavori e incarichi professionali, per cui si rinvia ai processi specifici)</t>
  </si>
  <si>
    <t>Si rinvia al piano dei controlli</t>
  </si>
  <si>
    <t>- Organigramma di ciascuna delle Società del Gruppo
- Mansionario di ciascuna delle Società del Gruppo
- Sistema di procure e deleghe di ciascuna delle Società del Gruppo (MOD06_PG 105):
Tutti i soggetti che sottoscrivono documenti aziendali impegnando l'azienda verso l'esterno, nonché coloro che utilizzano risorse finanziarie, devono avere una specifica procura/deleg, da attribuire secondo le seguenti modalità:
a) le deleghe e/o procure devono essere attribuite a soggetti dotati di idonea competenza
b) l'assegnazione di deleghe e/o procure deve avvenire da parte di soggetti muniti di idonei poteri
c) deve essere assicurata la formalizzazione della delega per iscritto, spcificando data e oggetto, e assicurando la presenza della firma del delegante e del delegato
d) deve essere dichiarata, da parte del delegato, l'assenza di potenziali conflitti di interesse rispetto ai poteri delegati</t>
  </si>
  <si>
    <t>Pianificazione e Controllo di Gestione</t>
  </si>
  <si>
    <t>Redazione e approvazione del budget</t>
  </si>
  <si>
    <t>- Accettazione di una tangente (corruzione attiva o passiva) ovvero subire pressioni indebite (concussione) da parte di soggetto aziendale o da un soggetto esterno (es. un fornitore), al fine di determinare l'approvazione di un budget gonfiato, con l'inclusione di una spesa non necessaria
- Approvazione del budget con voci di spesa generiche o fittizie inserite in modo fraudolento con lo scopo di creare un "fondo nero" o un "cuscinetto" che, una volta approvato, può essere utilizzato per finanziare regali o tangenti future</t>
  </si>
  <si>
    <t>Gestione rapporti con parti correlate</t>
  </si>
  <si>
    <t>Stipula di rapporti attivi e passivi fra Società del Gruppo</t>
  </si>
  <si>
    <t xml:space="preserve">- Stabilire prezzi infragruppo che non sono a condizioni di mercato in cambio di una tangente da una consociata al fine di favorire quest'ultima, a danno dell'azienda di appartenenza 
- Un amministratore, dirigente o altra soggetto, che ricopre ruoli in più società del Gruppo, che agisce nell'interesse della Capogruppo o di una specifica consociata a danno della Società chdi appartenenza
- Trasferimento di denaro tra consociate sotto la parvenza di un pagamento legittimo (es. per un "servizio di consulenza" mai avvenuto), che poi viene utilizzato per pagare tangenti a terzi (corruzione esterna) </t>
  </si>
  <si>
    <t>Integrazione con il piano dei controlli anticorruzione</t>
  </si>
  <si>
    <t>Pagamenti nei confronti della Pubblica Amministrazione</t>
  </si>
  <si>
    <t>Gestione incassi infragruppo</t>
  </si>
  <si>
    <t>- Pagamento, da parte della Società, di una sanzione comminata ad un dipendente, anche se non adeguatamente motivata, dietro ricezione di denaro o altra utilità
- Disporre pagamenti non dovuti nei confronti della PA per erogare utilità illecite ad un funzionario o dirigente della PA destinataria per garantirsi una benevolenza futura nello svolgimento delle sue funzioni</t>
  </si>
  <si>
    <t>Agevolazione impropria della controparte, dietro ricezione di vantaggio indebito, in fase di riscontro dell'incasso (anche con la finalità indiretta di ottenere vantaggi per l'azienda)</t>
  </si>
  <si>
    <t xml:space="preserve">CASTAGNINI SUGGERISCE DI RIVALUTARE IL RISCHIO, AUMENTARLO E PREVEDERE L'INSERIMENTO DI ULTERIORI CONTROLLI. VEDERE CHECK LIST DI AUDIT </t>
  </si>
  <si>
    <t>N/A</t>
  </si>
  <si>
    <t>- Codice etico di gruppo
- REG06 - Regolamento di gruppo</t>
  </si>
  <si>
    <t>- Capogruppo
- Organo Amministrativo della SOL</t>
  </si>
  <si>
    <t>Pubblica amministrazione beneficiaria del pagamento</t>
  </si>
  <si>
    <t>- Codice etico di Gruppo
- REG06 - Regolamento di gruppo</t>
  </si>
  <si>
    <t>Iscrizione al servizio, variazioni e cessazioni utenze</t>
  </si>
  <si>
    <t xml:space="preserve">Gestione fatturazione utenze </t>
  </si>
  <si>
    <t>Gestione incassi utenze</t>
  </si>
  <si>
    <t>Gestione recupero crediti da fatturazione utenze</t>
  </si>
  <si>
    <t>Realizzazione dei servizi di igiene ambientale</t>
  </si>
  <si>
    <t>- Capogruppo
- Organo amministrativo / Direttore generale (ove presente) / Procuratore (ove presente), a seconda delle rispettive competenze</t>
  </si>
  <si>
    <t>- REG06 - Regolamento di gruppo
- REG03 - Regolamento selezione e assunzione di personale del Gruppo RetiAmbiente"
- PG 105 - Procedura "Gestione risorse umane" 
- PTPCT di Gruppo e allegati
- PG 107 -  Procedura "Gestione due diligence"
- REG22 - Regolamento sul divieto di pantouflage</t>
  </si>
  <si>
    <t>- CDA della Capogruppo
- Organo amministrativo / Direttore generale (ove presente), a seconda delle rispettive competenze
- Responsabile risorse umane di ciascuna società del Gruppo
- RPCT
- RFC
- Responsabili di Area
- Commissione esaminatrice</t>
  </si>
  <si>
    <r>
      <t>- Codice etico di Gruppo
- REG03 - Regolamento selezione e assunzione di personale del Gruppo RetiAmbiente"
- PG 105 - Procedura "Gestione risorse umane" 
- PTPCT di Gruppo 
- PG 107 -  Procedura "Gestione due diligence"</t>
    </r>
    <r>
      <rPr>
        <b/>
        <sz val="9"/>
        <color theme="1"/>
        <rFont val="Calibri"/>
        <family val="2"/>
        <scheme val="minor"/>
      </rPr>
      <t xml:space="preserve">
</t>
    </r>
    <r>
      <rPr>
        <sz val="9"/>
        <color theme="1"/>
        <rFont val="Calibri"/>
        <family val="2"/>
        <scheme val="minor"/>
      </rPr>
      <t>- CCNL e accordo integrativo</t>
    </r>
  </si>
  <si>
    <r>
      <t>- Codice etico di Gruppo
- REG03 - Regolamento selezione e assunzione di personale del Gruppo RetiAmbiente"
- PG 105 - Procedura "Gestione risorse umane" 
- PTPCT di Gruppo 
- PG 107 -  Procedura "Gestione due diligence"</t>
    </r>
    <r>
      <rPr>
        <b/>
        <sz val="9"/>
        <color theme="1"/>
        <rFont val="Calibri"/>
        <family val="2"/>
        <scheme val="minor"/>
      </rPr>
      <t xml:space="preserve">
</t>
    </r>
    <r>
      <rPr>
        <sz val="9"/>
        <color theme="1"/>
        <rFont val="Calibri"/>
        <family val="2"/>
        <scheme val="minor"/>
      </rPr>
      <t>- CCNL</t>
    </r>
  </si>
  <si>
    <r>
      <t xml:space="preserve">- Codice etico di Gruppo
- PG 105 - Procedura "Gestione risorse umane" </t>
    </r>
    <r>
      <rPr>
        <b/>
        <sz val="9"/>
        <color theme="1"/>
        <rFont val="Calibri"/>
        <family val="2"/>
        <scheme val="minor"/>
      </rPr>
      <t xml:space="preserve">
</t>
    </r>
    <r>
      <rPr>
        <sz val="9"/>
        <color theme="1"/>
        <rFont val="Calibri"/>
        <family val="2"/>
        <scheme val="minor"/>
      </rPr>
      <t>- CCNL</t>
    </r>
  </si>
  <si>
    <r>
      <t>- Codice etico di Gruppo
- PTPCT di Gruppo 
- PG 107 -  Procedura "Gestione due diligence"</t>
    </r>
    <r>
      <rPr>
        <b/>
        <sz val="9"/>
        <color theme="1"/>
        <rFont val="Calibri"/>
        <family val="2"/>
        <scheme val="minor"/>
      </rPr>
      <t xml:space="preserve">
</t>
    </r>
    <r>
      <rPr>
        <sz val="9"/>
        <color theme="1"/>
        <rFont val="Calibri"/>
        <family val="2"/>
        <scheme val="minor"/>
      </rPr>
      <t>- CCNL
- REG 22 - Regolamento sul divieto di pantouflage</t>
    </r>
  </si>
  <si>
    <r>
      <t>- Codice etico di Gruppo
- PTPCT di Gruppo 
- PG 107 -  Procedura "Gestione due diligence"</t>
    </r>
    <r>
      <rPr>
        <b/>
        <sz val="9"/>
        <color theme="1"/>
        <rFont val="Calibri"/>
        <family val="2"/>
        <scheme val="minor"/>
      </rPr>
      <t xml:space="preserve">
</t>
    </r>
    <r>
      <rPr>
        <sz val="9"/>
        <color theme="1"/>
        <rFont val="Calibri"/>
        <family val="2"/>
        <scheme val="minor"/>
      </rPr>
      <t>- CCNL
- REG20 - Regolamento incarichi extra-istituzionali</t>
    </r>
  </si>
  <si>
    <r>
      <t>- Codice etico di Gruppo
- PG 105 - Procedura "Gestione risorse umane" 
- Accordo di secondo livello per la regolamentazione del premio di risultato</t>
    </r>
    <r>
      <rPr>
        <b/>
        <sz val="9"/>
        <color theme="1"/>
        <rFont val="Calibri"/>
        <family val="2"/>
        <scheme val="minor"/>
      </rPr>
      <t xml:space="preserve">
</t>
    </r>
    <r>
      <rPr>
        <sz val="9"/>
        <color theme="1"/>
        <rFont val="Calibri"/>
        <family val="2"/>
        <scheme val="minor"/>
      </rPr>
      <t>- CCNL</t>
    </r>
  </si>
  <si>
    <t>Etichette di riga</t>
  </si>
  <si>
    <t>Totale complessivo</t>
  </si>
  <si>
    <t>Aggiornamento della procedura PG 107 - Gestione due diligence integrando controlli anticorruzione per il processo di affidamento di incarichi professionali</t>
  </si>
  <si>
    <t>Entro il 31/03/2026</t>
  </si>
  <si>
    <t>Entro il 15/04/2026</t>
  </si>
  <si>
    <t>Si rinvia all'attività sensibile n. 14</t>
  </si>
  <si>
    <t>Responsabile ufficio gare di RetiAmbiente</t>
  </si>
  <si>
    <t>Si rinvia all'attività sensibile n. 23</t>
  </si>
  <si>
    <t>Si rinvia all'attività sensibile n. 43</t>
  </si>
  <si>
    <t>Si rinvia all'attività sensibile n. 56</t>
  </si>
  <si>
    <t>Si rinvia all'attività sensibile n. 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</si>
</sst>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sz val="10"/>
      <name val="Arial"/>
      <family val="2"/>
    </font>
    <font>
      <sz val="9"/>
      <color theme="1"/>
      <name val="Calibri"/>
      <family val="2"/>
      <scheme val="minor"/>
    </font>
    <font>
      <b/>
      <sz val="16"/>
      <color theme="1"/>
      <name val="Times New Roman"/>
      <family val="1"/>
    </font>
    <font>
      <sz val="11"/>
      <color theme="1"/>
      <name val="Times New Roman"/>
      <family val="1"/>
    </font>
    <font>
      <b/>
      <sz val="36"/>
      <color theme="1"/>
      <name val="Times New Roman"/>
      <family val="1"/>
    </font>
    <font>
      <b/>
      <sz val="22"/>
      <color theme="1"/>
      <name val="Times New Roman"/>
      <family val="1"/>
    </font>
    <font>
      <b/>
      <sz val="11"/>
      <color theme="1"/>
      <name val="Times New Roman"/>
      <family val="1"/>
    </font>
    <font>
      <b/>
      <sz val="10"/>
      <color theme="1"/>
      <name val="Times New Roman"/>
      <family val="1"/>
    </font>
    <font>
      <sz val="10"/>
      <color theme="1"/>
      <name val="Times New Roman"/>
      <family val="1"/>
    </font>
    <font>
      <sz val="10"/>
      <color rgb="FF000000"/>
      <name val="Times New Roman"/>
      <family val="1"/>
    </font>
    <font>
      <i/>
      <sz val="8"/>
      <color theme="1"/>
      <name val="Calibri"/>
      <family val="2"/>
      <scheme val="minor"/>
    </font>
    <font>
      <b/>
      <sz val="9"/>
      <color theme="1"/>
      <name val="Calibri"/>
      <family val="2"/>
      <scheme val="minor"/>
    </font>
    <font>
      <b/>
      <i/>
      <sz val="8"/>
      <color theme="1"/>
      <name val="Calibri"/>
      <family val="2"/>
      <scheme val="minor"/>
    </font>
    <font>
      <sz val="9"/>
      <color theme="1"/>
      <name val="Calibri"/>
      <family val="2"/>
    </font>
  </fonts>
  <fills count="3">
    <fill>
      <patternFill patternType="none"/>
    </fill>
    <fill>
      <patternFill patternType="gray125"/>
    </fill>
    <fill>
      <patternFill patternType="solid">
        <fgColor rgb="FFFFFF00"/>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auto="1"/>
      </bottom>
      <diagonal/>
    </border>
    <border>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right style="thin">
        <color auto="1"/>
      </right>
      <top style="thin">
        <color auto="1"/>
      </top>
      <bottom style="thin">
        <color auto="1"/>
      </bottom>
      <diagonal/>
    </border>
  </borders>
  <cellStyleXfs count="4">
    <xf numFmtId="0" fontId="0" fillId="0" borderId="0"/>
    <xf numFmtId="0" fontId="2" fillId="0" borderId="0"/>
    <xf numFmtId="0" fontId="1" fillId="0" borderId="0"/>
    <xf numFmtId="0" fontId="1" fillId="0" borderId="0"/>
  </cellStyleXfs>
  <cellXfs count="90">
    <xf numFmtId="0" fontId="0" fillId="0" borderId="0" xfId="0"/>
    <xf numFmtId="0" fontId="3" fillId="0" borderId="0" xfId="0" applyFont="1" applyAlignment="1">
      <alignment vertical="center" wrapText="1"/>
    </xf>
    <xf numFmtId="0" fontId="3" fillId="0" borderId="1" xfId="0" quotePrefix="1" applyFont="1" applyBorder="1" applyAlignment="1">
      <alignment vertical="center" wrapText="1"/>
    </xf>
    <xf numFmtId="0" fontId="3" fillId="0" borderId="1" xfId="0" applyFont="1" applyBorder="1" applyAlignment="1">
      <alignment vertical="center" wrapText="1"/>
    </xf>
    <xf numFmtId="0" fontId="0" fillId="0" borderId="5" xfId="0" applyBorder="1"/>
    <xf numFmtId="0" fontId="0" fillId="0" borderId="6" xfId="0" applyBorder="1"/>
    <xf numFmtId="0" fontId="0" fillId="0" borderId="7" xfId="0" applyBorder="1"/>
    <xf numFmtId="0" fontId="0" fillId="0" borderId="6" xfId="0" applyBorder="1" applyAlignment="1">
      <alignment vertical="center"/>
    </xf>
    <xf numFmtId="0" fontId="0" fillId="0" borderId="2" xfId="0" applyBorder="1" applyAlignment="1">
      <alignment vertical="center"/>
    </xf>
    <xf numFmtId="0" fontId="0" fillId="0" borderId="8" xfId="0" applyBorder="1"/>
    <xf numFmtId="0" fontId="0" fillId="0" borderId="9" xfId="0" applyBorder="1"/>
    <xf numFmtId="0" fontId="5" fillId="0" borderId="4" xfId="0" applyFont="1" applyBorder="1" applyAlignment="1">
      <alignment vertical="center"/>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0" fillId="0" borderId="10" xfId="0" applyBorder="1"/>
    <xf numFmtId="0" fontId="0" fillId="0" borderId="11" xfId="0" applyBorder="1"/>
    <xf numFmtId="0" fontId="0" fillId="0" borderId="12" xfId="0" applyBorder="1"/>
    <xf numFmtId="0" fontId="5" fillId="0" borderId="11" xfId="0" applyFont="1" applyBorder="1" applyAlignment="1">
      <alignment vertical="center"/>
    </xf>
    <xf numFmtId="0" fontId="5" fillId="0" borderId="3" xfId="0" applyFont="1" applyBorder="1" applyAlignment="1">
      <alignment vertical="center"/>
    </xf>
    <xf numFmtId="0" fontId="5" fillId="0" borderId="0" xfId="0" applyFont="1" applyAlignment="1">
      <alignment vertical="center"/>
    </xf>
    <xf numFmtId="0" fontId="5" fillId="0" borderId="0" xfId="0" applyFont="1"/>
    <xf numFmtId="0" fontId="7" fillId="0" borderId="0" xfId="0" applyFont="1" applyAlignment="1">
      <alignment horizontal="center" vertical="center"/>
    </xf>
    <xf numFmtId="0" fontId="9" fillId="0" borderId="24" xfId="0" applyFont="1" applyBorder="1" applyAlignment="1">
      <alignment horizontal="center" vertical="center" wrapText="1"/>
    </xf>
    <xf numFmtId="0" fontId="9" fillId="0" borderId="2" xfId="0" applyFont="1" applyBorder="1" applyAlignment="1">
      <alignment horizontal="center" vertical="center" wrapText="1"/>
    </xf>
    <xf numFmtId="14" fontId="11" fillId="0" borderId="1" xfId="0" applyNumberFormat="1" applyFont="1" applyBorder="1" applyAlignment="1">
      <alignment horizontal="center" vertical="center" wrapText="1"/>
    </xf>
    <xf numFmtId="14" fontId="11" fillId="0" borderId="2" xfId="0" applyNumberFormat="1" applyFont="1" applyBorder="1" applyAlignment="1">
      <alignment horizontal="center" vertical="center" wrapText="1"/>
    </xf>
    <xf numFmtId="14" fontId="11" fillId="0" borderId="14" xfId="0" quotePrefix="1" applyNumberFormat="1" applyFont="1" applyBorder="1" applyAlignment="1">
      <alignment horizontal="center" vertical="center" wrapText="1"/>
    </xf>
    <xf numFmtId="0" fontId="3" fillId="2" borderId="1" xfId="0" quotePrefix="1" applyFont="1" applyFill="1" applyBorder="1" applyAlignment="1">
      <alignment horizontal="center" vertical="center" wrapText="1"/>
    </xf>
    <xf numFmtId="14" fontId="11" fillId="0" borderId="19" xfId="0" applyNumberFormat="1" applyFont="1" applyBorder="1" applyAlignment="1">
      <alignment horizontal="center" vertical="center" wrapText="1"/>
    </xf>
    <xf numFmtId="14" fontId="11" fillId="2" borderId="1" xfId="0" applyNumberFormat="1" applyFont="1" applyFill="1" applyBorder="1" applyAlignment="1">
      <alignment horizontal="center" vertical="center" wrapText="1"/>
    </xf>
    <xf numFmtId="0" fontId="13" fillId="0" borderId="1" xfId="0" quotePrefix="1"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xf>
    <xf numFmtId="0" fontId="12" fillId="0" borderId="0" xfId="0" applyFont="1" applyAlignment="1">
      <alignment horizontal="center" vertical="center"/>
    </xf>
    <xf numFmtId="9" fontId="13" fillId="0" borderId="0" xfId="0" applyNumberFormat="1" applyFont="1" applyAlignment="1">
      <alignment horizontal="center"/>
    </xf>
    <xf numFmtId="0" fontId="3" fillId="0" borderId="0" xfId="0" applyFont="1" applyAlignment="1">
      <alignment horizontal="center"/>
    </xf>
    <xf numFmtId="0" fontId="13" fillId="0" borderId="1" xfId="0" applyFont="1" applyBorder="1" applyAlignment="1">
      <alignment horizontal="center" vertical="center"/>
    </xf>
    <xf numFmtId="0" fontId="13" fillId="0" borderId="1" xfId="1" applyFont="1" applyBorder="1" applyAlignment="1" applyProtection="1">
      <alignment horizontal="center" vertical="center" wrapText="1"/>
      <protection locked="0"/>
    </xf>
    <xf numFmtId="0" fontId="14" fillId="0" borderId="1" xfId="1" applyFont="1" applyBorder="1" applyAlignment="1" applyProtection="1">
      <alignment horizontal="center" vertical="center" wrapText="1"/>
      <protection locked="0"/>
    </xf>
    <xf numFmtId="0" fontId="13" fillId="0" borderId="26" xfId="1" applyFont="1" applyBorder="1" applyAlignment="1" applyProtection="1">
      <alignment vertical="center" wrapText="1"/>
      <protection locked="0"/>
    </xf>
    <xf numFmtId="0" fontId="3" fillId="0" borderId="1" xfId="1" applyFont="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1" quotePrefix="1" applyFont="1" applyBorder="1" applyAlignment="1">
      <alignment vertical="center" wrapText="1"/>
    </xf>
    <xf numFmtId="0" fontId="3" fillId="0" borderId="1" xfId="0" quotePrefix="1" applyFont="1" applyBorder="1" applyAlignment="1">
      <alignment horizontal="center" vertical="center" wrapText="1"/>
    </xf>
    <xf numFmtId="0" fontId="3" fillId="0" borderId="1" xfId="2" applyFont="1" applyBorder="1" applyAlignment="1" applyProtection="1">
      <alignment horizontal="center" vertical="center" wrapText="1"/>
      <protection locked="0" hidden="1"/>
    </xf>
    <xf numFmtId="0" fontId="13" fillId="0" borderId="1" xfId="0" applyFont="1" applyBorder="1" applyAlignment="1">
      <alignment horizontal="center" vertical="center" wrapText="1"/>
    </xf>
    <xf numFmtId="0" fontId="3" fillId="0" borderId="1" xfId="3" quotePrefix="1" applyFont="1" applyBorder="1" applyAlignment="1">
      <alignment horizontal="center" vertical="center" wrapText="1"/>
    </xf>
    <xf numFmtId="0" fontId="13" fillId="0" borderId="3" xfId="1" applyFont="1" applyBorder="1" applyAlignment="1" applyProtection="1">
      <alignment horizontal="center" vertical="center" wrapText="1"/>
      <protection locked="0"/>
    </xf>
    <xf numFmtId="0" fontId="3" fillId="0" borderId="2" xfId="1" quotePrefix="1" applyFont="1" applyBorder="1" applyAlignment="1">
      <alignment vertical="center" wrapText="1"/>
    </xf>
    <xf numFmtId="0" fontId="3" fillId="0" borderId="2" xfId="0" quotePrefix="1" applyFont="1" applyBorder="1" applyAlignment="1">
      <alignment vertical="center" wrapText="1"/>
    </xf>
    <xf numFmtId="0" fontId="3" fillId="0" borderId="1" xfId="1" quotePrefix="1" applyFont="1" applyBorder="1" applyAlignment="1">
      <alignment horizontal="center" vertical="center" wrapText="1"/>
    </xf>
    <xf numFmtId="0" fontId="3" fillId="0" borderId="1" xfId="0" quotePrefix="1" applyFont="1" applyBorder="1" applyAlignment="1">
      <alignment horizontal="left" vertical="center" wrapText="1"/>
    </xf>
    <xf numFmtId="0" fontId="3" fillId="0" borderId="1" xfId="0" applyFont="1" applyBorder="1" applyAlignment="1">
      <alignment horizontal="left" vertical="center" wrapText="1"/>
    </xf>
    <xf numFmtId="0" fontId="3" fillId="0" borderId="1" xfId="1" quotePrefix="1" applyFont="1" applyBorder="1" applyAlignment="1">
      <alignment horizontal="left" vertical="center" wrapText="1"/>
    </xf>
    <xf numFmtId="0" fontId="3" fillId="0" borderId="1" xfId="0" quotePrefix="1" applyFont="1" applyBorder="1" applyAlignment="1">
      <alignment horizontal="center" vertical="center"/>
    </xf>
    <xf numFmtId="0" fontId="3" fillId="0" borderId="1" xfId="3" quotePrefix="1" applyFont="1" applyBorder="1" applyAlignment="1">
      <alignment horizontal="left" vertical="center" wrapText="1"/>
    </xf>
    <xf numFmtId="0" fontId="15" fillId="0" borderId="1" xfId="2" quotePrefix="1" applyFont="1" applyBorder="1" applyAlignment="1">
      <alignment horizontal="left" vertical="center" wrapText="1"/>
    </xf>
    <xf numFmtId="0" fontId="3" fillId="0" borderId="1" xfId="2" quotePrefix="1" applyFont="1" applyBorder="1" applyAlignment="1" applyProtection="1">
      <alignment horizontal="left" vertical="center" wrapText="1"/>
      <protection locked="0" hidden="1"/>
    </xf>
    <xf numFmtId="0" fontId="12" fillId="0" borderId="1" xfId="0" applyFont="1" applyBorder="1" applyAlignment="1">
      <alignment horizontal="center" vertical="center"/>
    </xf>
    <xf numFmtId="0" fontId="3" fillId="0" borderId="1" xfId="0" applyFont="1" applyBorder="1" applyAlignment="1">
      <alignment vertical="center"/>
    </xf>
    <xf numFmtId="0" fontId="13" fillId="0" borderId="0" xfId="0" applyFont="1" applyAlignment="1">
      <alignment horizontal="center" vertical="center"/>
    </xf>
    <xf numFmtId="0" fontId="0" fillId="0" borderId="0" xfId="0" pivotButton="1"/>
    <xf numFmtId="0" fontId="0" fillId="0" borderId="0" xfId="0" applyAlignment="1">
      <alignment horizontal="left"/>
    </xf>
    <xf numFmtId="0" fontId="4" fillId="0" borderId="0" xfId="0" applyFont="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10" fillId="0" borderId="13" xfId="0" quotePrefix="1" applyFont="1" applyBorder="1" applyAlignment="1">
      <alignment horizontal="center" vertical="center" wrapText="1"/>
    </xf>
    <xf numFmtId="0" fontId="10" fillId="0" borderId="16" xfId="0" quotePrefix="1" applyFont="1" applyBorder="1" applyAlignment="1">
      <alignment horizontal="center" vertical="center" wrapText="1"/>
    </xf>
    <xf numFmtId="0" fontId="10" fillId="0" borderId="18" xfId="0" quotePrefix="1" applyFont="1" applyBorder="1" applyAlignment="1">
      <alignment horizontal="center" vertical="center" wrapText="1"/>
    </xf>
    <xf numFmtId="0" fontId="10" fillId="0" borderId="14"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10" fillId="0" borderId="24" xfId="0" quotePrefix="1" applyFont="1" applyBorder="1" applyAlignment="1">
      <alignment horizontal="center" vertical="center" wrapText="1"/>
    </xf>
    <xf numFmtId="0" fontId="5" fillId="0" borderId="2"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17" xfId="0" applyFont="1" applyBorder="1" applyAlignment="1">
      <alignment horizontal="center" vertical="center" wrapText="1"/>
    </xf>
    <xf numFmtId="0" fontId="8" fillId="0" borderId="21" xfId="0" applyFont="1" applyBorder="1" applyAlignment="1">
      <alignment horizontal="center"/>
    </xf>
    <xf numFmtId="0" fontId="8" fillId="0" borderId="22" xfId="0" applyFont="1" applyBorder="1" applyAlignment="1">
      <alignment horizontal="center"/>
    </xf>
    <xf numFmtId="0" fontId="8" fillId="0" borderId="23" xfId="0" applyFont="1" applyBorder="1" applyAlignment="1">
      <alignment horizontal="center"/>
    </xf>
    <xf numFmtId="0" fontId="9" fillId="0" borderId="2" xfId="0" applyFont="1" applyBorder="1" applyAlignment="1">
      <alignment horizontal="center" vertical="center" wrapText="1"/>
    </xf>
    <xf numFmtId="0" fontId="9" fillId="0" borderId="25" xfId="0" applyFont="1" applyBorder="1" applyAlignment="1">
      <alignment horizontal="center" vertical="center" wrapText="1"/>
    </xf>
    <xf numFmtId="0" fontId="10" fillId="0" borderId="2" xfId="0" applyFont="1" applyBorder="1" applyAlignment="1">
      <alignment horizontal="center" vertical="center" wrapText="1"/>
    </xf>
    <xf numFmtId="0" fontId="13" fillId="0" borderId="1" xfId="0" applyFont="1" applyBorder="1" applyAlignment="1">
      <alignment horizontal="center" vertical="center"/>
    </xf>
  </cellXfs>
  <cellStyles count="4">
    <cellStyle name="Normale" xfId="0" builtinId="0"/>
    <cellStyle name="Normale 2" xfId="1" xr:uid="{76B81458-497E-4BDA-9332-308333495921}"/>
    <cellStyle name="Normale 3" xfId="2" xr:uid="{CF48EAE7-5D25-4D98-BBE3-950EFF308F22}"/>
    <cellStyle name="Normale 3 4" xfId="3" xr:uid="{E3EA71D7-E940-43A1-A145-9780E2827BF6}"/>
  </cellStyles>
  <dxfs count="1">
    <dxf>
      <fill>
        <patternFill patternType="none">
          <bgColor auto="1"/>
        </patternFill>
      </fill>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213360</xdr:colOff>
      <xdr:row>3</xdr:row>
      <xdr:rowOff>60960</xdr:rowOff>
    </xdr:from>
    <xdr:to>
      <xdr:col>2</xdr:col>
      <xdr:colOff>518160</xdr:colOff>
      <xdr:row>4</xdr:row>
      <xdr:rowOff>739140</xdr:rowOff>
    </xdr:to>
    <xdr:pic>
      <xdr:nvPicPr>
        <xdr:cNvPr id="2" name="Immagine 3">
          <a:extLst>
            <a:ext uri="{FF2B5EF4-FFF2-40B4-BE49-F238E27FC236}">
              <a16:creationId xmlns:a16="http://schemas.microsoft.com/office/drawing/2014/main" id="{70AA28B8-D4A1-4D92-9A1C-1B64622ED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360" y="609600"/>
          <a:ext cx="1318260" cy="861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docserv\Users\giuseppe\Dropbox\OdV%20ERSU\L.%20190_Piano%20anticorruzione\Risk%20assessment%20190%20ERS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rver01/docserv/Users/giuseppe/Dropbox/OdV%20ERSU/L.%20190_Piano%20anticorruzione/Risk%20assessment%20190%20ERS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a"/>
      <sheetName val="Tabelle"/>
    </sheetNames>
    <sheetDataSet>
      <sheetData sheetId="0" refreshError="1"/>
      <sheetData sheetId="1" refreshError="1">
        <row r="14">
          <cell r="K14" t="str">
            <v>n.a.</v>
          </cell>
          <cell r="L14">
            <v>0</v>
          </cell>
        </row>
        <row r="15">
          <cell r="K15" t="str">
            <v>No, il processo coinvolge una sola p.a.</v>
          </cell>
          <cell r="L15">
            <v>1</v>
          </cell>
        </row>
        <row r="16">
          <cell r="K16" t="str">
            <v>Sì, il processo coinvolge più di 3 amministrazioni</v>
          </cell>
          <cell r="L16">
            <v>3</v>
          </cell>
        </row>
        <row r="17">
          <cell r="K17" t="str">
            <v>Sì, il processo coinvolge più di 5 amministrazioni</v>
          </cell>
          <cell r="L17">
            <v>5</v>
          </cell>
        </row>
        <row r="19">
          <cell r="K19" t="str">
            <v>n.a.</v>
          </cell>
          <cell r="L19">
            <v>0</v>
          </cell>
        </row>
        <row r="20">
          <cell r="K20" t="str">
            <v>Ha rilevanza esclusivemente interna</v>
          </cell>
          <cell r="L20">
            <v>1</v>
          </cell>
        </row>
        <row r="21">
          <cell r="K21" t="str">
            <v xml:space="preserve">Comporta l'attribuzione di vantaggi a soggetti esterni, ma di non particolare rilievo economico </v>
          </cell>
          <cell r="L21">
            <v>3</v>
          </cell>
        </row>
        <row r="22">
          <cell r="K22" t="str">
            <v>Comporta l'attribuzione di considerevoli vantaggi a soggetti esterni</v>
          </cell>
          <cell r="L22">
            <v>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ulia Fillini" refreshedDate="46027.460808449076" createdVersion="8" refreshedVersion="8" minRefreshableVersion="3" recordCount="108" xr:uid="{63722F83-23A3-4155-BDBF-9C714965840A}">
  <cacheSource type="worksheet">
    <worksheetSource ref="A2:C110" sheet="Risk assessment"/>
  </cacheSource>
  <cacheFields count="3">
    <cacheField name="N. attività sensibile" numFmtId="0">
      <sharedItems containsSemiMixedTypes="0" containsString="0" containsNumber="1" containsInteger="1" minValue="1" maxValue="108"/>
    </cacheField>
    <cacheField name="Processo sensibile" numFmtId="0">
      <sharedItems count="22">
        <s v="Selezione esterna del personale"/>
        <s v="Gestione del personale"/>
        <s v="Affidamento di incarichi professionali"/>
        <s v="Affidamento di beni, servizi e lavori"/>
        <s v="Gestione omaggi, spese di rappresentanza, sponsorizzazioni ed erogazioni liberali"/>
        <s v="Pianificazione e Controllo di Gestione"/>
        <s v="Gestione contabilità"/>
        <s v="Gestione finanziaria"/>
        <s v="Gestione tariffazione"/>
        <s v="Gestione contenzioso"/>
        <s v="Gestione societaria"/>
        <s v="Gestione dei rapporti con la Pubblica Amministrazione"/>
        <s v="Gestione servizi informativi"/>
        <s v="Gestione dei beni aziendali"/>
        <s v="Gestione magazzini"/>
        <s v="Gestione laboratorio per analisi chimiche e microbiologiche "/>
        <s v="Gestione servizi di Igiene Ambientale"/>
        <s v="Gestione servizi commerciali"/>
        <s v="Gestione servizi cimiteriali"/>
        <s v="Gestione dei rapporti con i consorzi di filiera"/>
        <s v="Gestione rapporti di partnership"/>
        <s v="Gestione rapporti con parti correlate"/>
      </sharedItems>
    </cacheField>
    <cacheField name="Attività sensibil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8">
  <r>
    <n v="1"/>
    <x v="0"/>
    <s v="Selezione e assunzione esterna di personale "/>
  </r>
  <r>
    <n v="2"/>
    <x v="1"/>
    <s v="Mobilità infragruppo "/>
  </r>
  <r>
    <n v="3"/>
    <x v="1"/>
    <s v="Selezione interna di personale"/>
  </r>
  <r>
    <n v="4"/>
    <x v="1"/>
    <s v="Progressioni di carriera"/>
  </r>
  <r>
    <n v="5"/>
    <x v="1"/>
    <s v="Gestione dell'orario di lavoro"/>
  </r>
  <r>
    <n v="6"/>
    <x v="1"/>
    <s v="Gestione dell'orario di lavoro"/>
  </r>
  <r>
    <n v="7"/>
    <x v="1"/>
    <s v="Gestione del conflitto di interessi (ad esclusione del conflitto di interessi in fase di selezione del personale, approvvigionamento di beni, servizi e lavori e incarichi professionali, per cui si rinvia ai processi specifici)"/>
  </r>
  <r>
    <n v="8"/>
    <x v="1"/>
    <s v="Gestione del conflitto di interessi, incluso pantouflage (ad esclusione del conflitto di interessi in fase di selezione del personale, approvvigionamento di beni, servizi e lavori e incarichi professionali, per cui si rinvia ai processi specifici)"/>
  </r>
  <r>
    <n v="9"/>
    <x v="1"/>
    <s v="Gestione delle attività ed incarichi extra-istituzionali"/>
  </r>
  <r>
    <n v="10"/>
    <x v="1"/>
    <s v="Gestione delle attività ed incarichi extra-istituzionali"/>
  </r>
  <r>
    <n v="11"/>
    <x v="1"/>
    <s v="Gestione dei premi al personale"/>
  </r>
  <r>
    <n v="12"/>
    <x v="1"/>
    <s v="Autorizzazione trasferte e verifica della documentazione"/>
  </r>
  <r>
    <n v="13"/>
    <x v="1"/>
    <s v="Autorizzazione trasferte e verifica della documentazione"/>
  </r>
  <r>
    <n v="14"/>
    <x v="2"/>
    <s v="Affidamento di incarichi a legali esterni per la rappresentanza e difesa in giudizio"/>
  </r>
  <r>
    <n v="15"/>
    <x v="2"/>
    <s v="Affidamento di incarichi a legali esterni per la rappresentanza e difesa in giudizio"/>
  </r>
  <r>
    <n v="16"/>
    <x v="2"/>
    <s v="Affidamento di incarichi a professionisti esterni"/>
  </r>
  <r>
    <n v="17"/>
    <x v="2"/>
    <s v="Affidamento di incarichi a professionisti esterni"/>
  </r>
  <r>
    <n v="18"/>
    <x v="3"/>
    <s v="Programmazione acquisti"/>
  </r>
  <r>
    <n v="19"/>
    <x v="3"/>
    <s v="Programmazione acquisti"/>
  </r>
  <r>
    <n v="20"/>
    <x v="3"/>
    <s v="Gestione elenco fornitori"/>
  </r>
  <r>
    <n v="21"/>
    <x v="3"/>
    <s v="Gestione affidamenti diretti con la richiesta di un solo preventivo"/>
  </r>
  <r>
    <n v="22"/>
    <x v="3"/>
    <s v="Gestione affidamenti diretti con la richiesta di un solo preventivo"/>
  </r>
  <r>
    <n v="23"/>
    <x v="3"/>
    <s v="Gestione affidamenti diretti con la richiesta di un solo preventivo"/>
  </r>
  <r>
    <n v="24"/>
    <x v="3"/>
    <s v="Gestione affidameti diretti con la richiesta di più preventivi"/>
  </r>
  <r>
    <n v="25"/>
    <x v="3"/>
    <s v="Gestione affidameti diretti con la richiesta di più preventivi"/>
  </r>
  <r>
    <n v="26"/>
    <x v="3"/>
    <s v="Gestione affidameti diretti con la richiesta di più preventivi"/>
  </r>
  <r>
    <n v="27"/>
    <x v="3"/>
    <s v="Gestione procedure negoziate"/>
  </r>
  <r>
    <n v="28"/>
    <x v="3"/>
    <s v="Gestione procedure negoziate"/>
  </r>
  <r>
    <n v="29"/>
    <x v="3"/>
    <s v="Gestione procedure negoziate"/>
  </r>
  <r>
    <n v="30"/>
    <x v="3"/>
    <s v="Gestione procedure aperte"/>
  </r>
  <r>
    <n v="31"/>
    <x v="3"/>
    <s v="Gestione procedure aperte"/>
  </r>
  <r>
    <n v="32"/>
    <x v="3"/>
    <s v="Gestione procedure aperte"/>
  </r>
  <r>
    <n v="33"/>
    <x v="3"/>
    <s v="Gestione acquisti in somma urgenza"/>
  </r>
  <r>
    <n v="34"/>
    <x v="3"/>
    <s v="Gestione acquisti in somma urgenza"/>
  </r>
  <r>
    <n v="35"/>
    <x v="3"/>
    <s v="Gestione acquisti in somma urgenza"/>
  </r>
  <r>
    <n v="36"/>
    <x v="4"/>
    <s v="Gestione omaggi"/>
  </r>
  <r>
    <n v="37"/>
    <x v="4"/>
    <s v="Sostenimento di spese di rappresentanza"/>
  </r>
  <r>
    <n v="38"/>
    <x v="4"/>
    <s v="Sostenimento di spese di rappresentanza"/>
  </r>
  <r>
    <n v="39"/>
    <x v="4"/>
    <s v="Erogazione di sponsorizzazioni ed erogazioni liberali"/>
  </r>
  <r>
    <n v="40"/>
    <x v="4"/>
    <s v="Erogazione di sponsorizzazioni ed erogazioni liberali"/>
  </r>
  <r>
    <n v="41"/>
    <x v="5"/>
    <s v="Redazione e approvazione del budget"/>
  </r>
  <r>
    <n v="42"/>
    <x v="6"/>
    <s v="Ricezione e contabilizzazione fatture passive"/>
  </r>
  <r>
    <n v="43"/>
    <x v="6"/>
    <s v="Ricezione e contabilizzazione fatture passive"/>
  </r>
  <r>
    <n v="44"/>
    <x v="6"/>
    <s v="Emissione fatture attive ai Comuni soci legate al contratto di servizio"/>
  </r>
  <r>
    <n v="45"/>
    <x v="6"/>
    <s v="Emissione fatture attive a RetiAmbiente legate al contratto di servizio"/>
  </r>
  <r>
    <n v="46"/>
    <x v="6"/>
    <s v="Gestione fatture attive e passive infragruppo"/>
  </r>
  <r>
    <n v="47"/>
    <x v="6"/>
    <s v="Emissione fatture attive ai clienti per servizi commerciali"/>
  </r>
  <r>
    <n v="48"/>
    <x v="6"/>
    <s v="Emissione fatture attive ai clienti per servizi commerciali"/>
  </r>
  <r>
    <n v="49"/>
    <x v="6"/>
    <s v="Emissione fatture attive ai consorzi di filiera"/>
  </r>
  <r>
    <n v="50"/>
    <x v="7"/>
    <s v="Gestione liquidazione compensi al personale"/>
  </r>
  <r>
    <n v="51"/>
    <x v="7"/>
    <s v="Gestione liquidazione compensi al personale"/>
  </r>
  <r>
    <n v="52"/>
    <x v="7"/>
    <s v="Liquidazione al personale delle spese attinenti alle trasferte"/>
  </r>
  <r>
    <n v="53"/>
    <x v="7"/>
    <s v="Liquidazione al personale delle spese attinenti alle trasferte"/>
  </r>
  <r>
    <n v="54"/>
    <x v="7"/>
    <s v="Pagamento fatture passive"/>
  </r>
  <r>
    <n v="55"/>
    <x v="7"/>
    <s v="Pagamento fatture passive"/>
  </r>
  <r>
    <n v="56"/>
    <x v="7"/>
    <s v="Pagamento fatture passive"/>
  </r>
  <r>
    <n v="57"/>
    <x v="7"/>
    <s v="Pagamenti nei confronti della Pubblica Amministrazione"/>
  </r>
  <r>
    <n v="58"/>
    <x v="7"/>
    <s v="Pagamenti nei confronti della Pubblica Amministrazione"/>
  </r>
  <r>
    <n v="59"/>
    <x v="7"/>
    <s v="Gestione della cassa economale"/>
  </r>
  <r>
    <n v="60"/>
    <x v="7"/>
    <s v="Gestione della cassa economale"/>
  </r>
  <r>
    <n v="61"/>
    <x v="7"/>
    <s v="Gestione della cassa economale"/>
  </r>
  <r>
    <n v="62"/>
    <x v="7"/>
    <s v="Gestione carte di credito e di debito"/>
  </r>
  <r>
    <n v="63"/>
    <x v="7"/>
    <s v="Gestione carte di credito e di debito"/>
  </r>
  <r>
    <n v="64"/>
    <x v="7"/>
    <s v="Gestione carte di credito e di debito"/>
  </r>
  <r>
    <n v="65"/>
    <x v="7"/>
    <s v="Gestione incassi dai comuni soci all'interno del contratto di servizio con ATO Toscana Costa"/>
  </r>
  <r>
    <n v="66"/>
    <x v="7"/>
    <s v="Gestione incassi da RetiAmbiente all'interno del contratto di servizio con ATO Toscana Costa"/>
  </r>
  <r>
    <n v="67"/>
    <x v="7"/>
    <s v="Gestione incassi da clienti per servizi commerciali"/>
  </r>
  <r>
    <n v="68"/>
    <x v="7"/>
    <s v="Gestione incassi da clienti per servizi commerciali"/>
  </r>
  <r>
    <n v="69"/>
    <x v="7"/>
    <s v="Gestione incassi dai consorzi di filiera"/>
  </r>
  <r>
    <n v="70"/>
    <x v="7"/>
    <s v="Gestione incassi infragruppo"/>
  </r>
  <r>
    <n v="71"/>
    <x v="7"/>
    <s v="Contrazione di finanziamenti da istituti di credito"/>
  </r>
  <r>
    <n v="72"/>
    <x v="8"/>
    <s v="Iscrizione al servizio, variazioni e cessazioni utenze"/>
  </r>
  <r>
    <n v="73"/>
    <x v="8"/>
    <s v="Gestione fatturazione utenze "/>
  </r>
  <r>
    <n v="74"/>
    <x v="8"/>
    <s v="Gestione incassi utenze"/>
  </r>
  <r>
    <n v="75"/>
    <x v="8"/>
    <s v="Gestione recupero crediti da fatturazione utenze"/>
  </r>
  <r>
    <n v="76"/>
    <x v="9"/>
    <s v="Gestione dei contenziosi giudiziali e definizione di accordi transattivi "/>
  </r>
  <r>
    <n v="77"/>
    <x v="10"/>
    <s v="Nomina membri Organo Amministrativo "/>
  </r>
  <r>
    <n v="78"/>
    <x v="10"/>
    <s v="Nomina membri Organo Amministrativo "/>
  </r>
  <r>
    <n v="79"/>
    <x v="7"/>
    <s v="Gestione rimborsi spese organo amministrativo"/>
  </r>
  <r>
    <n v="80"/>
    <x v="10"/>
    <s v="Nomina Collegio sindacale "/>
  </r>
  <r>
    <n v="81"/>
    <x v="10"/>
    <s v="Nomina Società di revisione "/>
  </r>
  <r>
    <n v="82"/>
    <x v="10"/>
    <s v="Gestione operazioni straordinarie"/>
  </r>
  <r>
    <n v="83"/>
    <x v="11"/>
    <s v="Ispezioni e controlli dalla P.A."/>
  </r>
  <r>
    <n v="84"/>
    <x v="11"/>
    <s v="Gestione del contratto di servizio con ATO Toscana Costa"/>
  </r>
  <r>
    <n v="85"/>
    <x v="11"/>
    <s v="Autorizzazioni/Licenze/Concessioni  rilasciate dalla PA"/>
  </r>
  <r>
    <n v="86"/>
    <x v="11"/>
    <s v="Finanziamenti agevolati/contributi in conto capitale o di esercizio ottenuti dalla PA"/>
  </r>
  <r>
    <n v="87"/>
    <x v="12"/>
    <s v="Consegna dispositivi informatici (PC, cellulari, tablet)"/>
  </r>
  <r>
    <n v="88"/>
    <x v="12"/>
    <s v="Consegna dispositivi informatici (PC, cellulari, tablet)"/>
  </r>
  <r>
    <n v="89"/>
    <x v="12"/>
    <s v="Utilizzo di applicativi e software e gestione dei dati aziendali"/>
  </r>
  <r>
    <n v="90"/>
    <x v="13"/>
    <s v="Utilizzo dei mezzi di trasporto aziendale e rifornimento carburante"/>
  </r>
  <r>
    <n v="91"/>
    <x v="13"/>
    <s v="Utilizzo dei mezzi di trasporto aziendale e rifornimento carburante"/>
  </r>
  <r>
    <n v="92"/>
    <x v="14"/>
    <s v="Gestione magazzino "/>
  </r>
  <r>
    <n v="93"/>
    <x v="14"/>
    <s v="Gestione magazzino "/>
  </r>
  <r>
    <n v="94"/>
    <x v="15"/>
    <s v="Gestione laboratorio per analisi chimiche e microbiologiche "/>
  </r>
  <r>
    <n v="95"/>
    <x v="15"/>
    <s v="Gestione laboratorio per analisi chimiche e microbiologiche "/>
  </r>
  <r>
    <n v="96"/>
    <x v="16"/>
    <s v="Gestione ispettorato ambientale"/>
  </r>
  <r>
    <n v="97"/>
    <x v="16"/>
    <s v="Realizzazione dei servizi di igiene ambientale"/>
  </r>
  <r>
    <n v="98"/>
    <x v="16"/>
    <s v="Gestione del conferimento dei rifiuti presso gli impianti e i CdR"/>
  </r>
  <r>
    <n v="99"/>
    <x v="16"/>
    <s v="Gestione del conferimento dei rifiuti presso gli impianti e i CdR"/>
  </r>
  <r>
    <n v="100"/>
    <x v="17"/>
    <s v="Gestione del servizio di raccolta, trasporto e smaltimento rifiuti"/>
  </r>
  <r>
    <n v="101"/>
    <x v="17"/>
    <s v="Gestione del servizio di raccolta, trasporto e smaltimento rifiuti"/>
  </r>
  <r>
    <n v="102"/>
    <x v="17"/>
    <s v="Gestione del servizio di derattizzazione, disinfestazione e disinfezione"/>
  </r>
  <r>
    <n v="103"/>
    <x v="17"/>
    <s v="Gestione del servizio di derattizzazione, disinfestazione e disinfezione"/>
  </r>
  <r>
    <n v="104"/>
    <x v="18"/>
    <s v="Gestione operativa dei servizi cimiteriali"/>
  </r>
  <r>
    <n v="105"/>
    <x v="18"/>
    <s v="Gestione operativa dei servizi cimiteriali"/>
  </r>
  <r>
    <n v="106"/>
    <x v="19"/>
    <s v="Gestione dei rapporti con i consorzi di filiera in relazione ai controlli sul conferimento dei rifiuti"/>
  </r>
  <r>
    <n v="107"/>
    <x v="20"/>
    <s v="Stipula di rapporti di partnership"/>
  </r>
  <r>
    <n v="108"/>
    <x v="21"/>
    <s v="Stipula di rapporti attivi e passivi fra Società del Grupp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291FD6F-3220-4660-A7B0-C2214DAA5C99}" name="Tabella pivot1" cacheId="0" applyNumberFormats="0" applyBorderFormats="0" applyFontFormats="0" applyPatternFormats="0" applyAlignmentFormats="0" applyWidthHeightFormats="1" dataCaption="Valori" updatedVersion="8" minRefreshableVersion="3" useAutoFormatting="1" itemPrintTitles="1" createdVersion="8" indent="0" outline="1" outlineData="1" multipleFieldFilters="0">
  <location ref="A1:A24" firstHeaderRow="1" firstDataRow="1" firstDataCol="1"/>
  <pivotFields count="3">
    <pivotField showAll="0"/>
    <pivotField axis="axisRow" showAll="0">
      <items count="23">
        <item x="3"/>
        <item x="2"/>
        <item x="6"/>
        <item x="9"/>
        <item x="13"/>
        <item x="19"/>
        <item x="11"/>
        <item x="1"/>
        <item x="7"/>
        <item x="15"/>
        <item x="14"/>
        <item x="4"/>
        <item x="21"/>
        <item x="20"/>
        <item x="18"/>
        <item x="17"/>
        <item x="16"/>
        <item x="12"/>
        <item x="10"/>
        <item x="8"/>
        <item x="5"/>
        <item x="0"/>
        <item t="default"/>
      </items>
    </pivotField>
    <pivotField showAll="0"/>
  </pivotFields>
  <rowFields count="1">
    <field x="1"/>
  </rowFields>
  <rowItems count="23">
    <i>
      <x/>
    </i>
    <i>
      <x v="1"/>
    </i>
    <i>
      <x v="2"/>
    </i>
    <i>
      <x v="3"/>
    </i>
    <i>
      <x v="4"/>
    </i>
    <i>
      <x v="5"/>
    </i>
    <i>
      <x v="6"/>
    </i>
    <i>
      <x v="7"/>
    </i>
    <i>
      <x v="8"/>
    </i>
    <i>
      <x v="9"/>
    </i>
    <i>
      <x v="10"/>
    </i>
    <i>
      <x v="11"/>
    </i>
    <i>
      <x v="12"/>
    </i>
    <i>
      <x v="13"/>
    </i>
    <i>
      <x v="14"/>
    </i>
    <i>
      <x v="15"/>
    </i>
    <i>
      <x v="16"/>
    </i>
    <i>
      <x v="17"/>
    </i>
    <i>
      <x v="18"/>
    </i>
    <i>
      <x v="19"/>
    </i>
    <i>
      <x v="20"/>
    </i>
    <i>
      <x v="21"/>
    </i>
    <i t="grand">
      <x/>
    </i>
  </rowItems>
  <colItems count="1">
    <i/>
  </colItems>
  <formats count="1">
    <format dxfId="0">
      <pivotArea dataOnly="0" labelOnly="1" fieldPosition="0">
        <references count="1">
          <reference field="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6F449-7CD7-4408-9144-B70F8CA96E5E}">
  <dimension ref="A3:K30"/>
  <sheetViews>
    <sheetView topLeftCell="A18" workbookViewId="0"/>
  </sheetViews>
  <sheetFormatPr defaultColWidth="8.6640625" defaultRowHeight="14.4" x14ac:dyDescent="0.3"/>
  <cols>
    <col min="1" max="1" width="4.109375" customWidth="1"/>
    <col min="2" max="2" width="11.6640625" customWidth="1"/>
    <col min="3" max="3" width="6.5546875" customWidth="1"/>
    <col min="4" max="4" width="4.6640625" customWidth="1"/>
    <col min="7" max="7" width="4.33203125" customWidth="1"/>
    <col min="9" max="9" width="8.109375" customWidth="1"/>
  </cols>
  <sheetData>
    <row r="3" spans="1:11" x14ac:dyDescent="0.3">
      <c r="A3" s="4"/>
      <c r="B3" s="5"/>
      <c r="C3" s="6"/>
      <c r="D3" s="7"/>
      <c r="E3" s="7"/>
      <c r="F3" s="7"/>
      <c r="G3" s="7"/>
      <c r="H3" s="7"/>
      <c r="I3" s="7"/>
      <c r="J3" s="8"/>
      <c r="K3" s="8"/>
    </row>
    <row r="4" spans="1:11" ht="14.7" customHeight="1" x14ac:dyDescent="0.3">
      <c r="A4" s="9"/>
      <c r="C4" s="10"/>
      <c r="D4" s="65" t="s">
        <v>0</v>
      </c>
      <c r="E4" s="65"/>
      <c r="F4" s="65"/>
      <c r="G4" s="65"/>
      <c r="H4" s="65"/>
      <c r="I4" s="65"/>
      <c r="J4" s="11"/>
      <c r="K4" s="11"/>
    </row>
    <row r="5" spans="1:11" ht="62.7" customHeight="1" x14ac:dyDescent="0.3">
      <c r="A5" s="9"/>
      <c r="C5" s="10"/>
      <c r="D5" s="65"/>
      <c r="E5" s="65"/>
      <c r="F5" s="65"/>
      <c r="G5" s="65"/>
      <c r="H5" s="65"/>
      <c r="I5" s="65"/>
      <c r="J5" s="12" t="s">
        <v>1</v>
      </c>
      <c r="K5" s="13" t="s">
        <v>2</v>
      </c>
    </row>
    <row r="6" spans="1:11" ht="14.7" customHeight="1" x14ac:dyDescent="0.3">
      <c r="A6" s="9"/>
      <c r="C6" s="10"/>
      <c r="D6" s="65"/>
      <c r="E6" s="65"/>
      <c r="F6" s="65"/>
      <c r="G6" s="65"/>
      <c r="H6" s="65"/>
      <c r="I6" s="65"/>
      <c r="J6" s="11"/>
      <c r="K6" s="11"/>
    </row>
    <row r="7" spans="1:11" x14ac:dyDescent="0.3">
      <c r="A7" s="14"/>
      <c r="B7" s="15"/>
      <c r="C7" s="16"/>
      <c r="D7" s="17"/>
      <c r="E7" s="17"/>
      <c r="F7" s="17"/>
      <c r="G7" s="17"/>
      <c r="H7" s="17"/>
      <c r="I7" s="17"/>
      <c r="J7" s="18"/>
      <c r="K7" s="18"/>
    </row>
    <row r="8" spans="1:11" x14ac:dyDescent="0.3">
      <c r="D8" s="19"/>
      <c r="E8" s="19"/>
      <c r="F8" s="19"/>
      <c r="G8" s="19"/>
      <c r="H8" s="19"/>
      <c r="I8" s="19"/>
    </row>
    <row r="9" spans="1:11" x14ac:dyDescent="0.3">
      <c r="D9" s="19"/>
      <c r="E9" s="19"/>
      <c r="F9" s="19"/>
      <c r="G9" s="19"/>
      <c r="H9" s="19"/>
      <c r="I9" s="19"/>
    </row>
    <row r="10" spans="1:11" x14ac:dyDescent="0.3">
      <c r="D10" s="20"/>
      <c r="E10" s="20"/>
      <c r="F10" s="20"/>
      <c r="G10" s="20"/>
      <c r="H10" s="20"/>
      <c r="I10" s="20"/>
    </row>
    <row r="15" spans="1:11" ht="14.7" customHeight="1" x14ac:dyDescent="0.3">
      <c r="A15" s="66" t="s">
        <v>3</v>
      </c>
      <c r="B15" s="66"/>
      <c r="C15" s="66"/>
      <c r="D15" s="66"/>
      <c r="E15" s="66"/>
      <c r="F15" s="66"/>
      <c r="G15" s="66"/>
      <c r="H15" s="66"/>
      <c r="I15" s="66"/>
      <c r="J15" s="66"/>
      <c r="K15" s="66"/>
    </row>
    <row r="16" spans="1:11" ht="14.7" customHeight="1" x14ac:dyDescent="0.3">
      <c r="A16" s="66"/>
      <c r="B16" s="66"/>
      <c r="C16" s="66"/>
      <c r="D16" s="66"/>
      <c r="E16" s="66"/>
      <c r="F16" s="66"/>
      <c r="G16" s="66"/>
      <c r="H16" s="66"/>
      <c r="I16" s="66"/>
      <c r="J16" s="66"/>
      <c r="K16" s="66"/>
    </row>
    <row r="17" spans="1:11" ht="14.7" customHeight="1" x14ac:dyDescent="0.3">
      <c r="A17" s="66"/>
      <c r="B17" s="66"/>
      <c r="C17" s="66"/>
      <c r="D17" s="66"/>
      <c r="E17" s="66"/>
      <c r="F17" s="66"/>
      <c r="G17" s="66"/>
      <c r="H17" s="66"/>
      <c r="I17" s="66"/>
      <c r="J17" s="66"/>
      <c r="K17" s="66"/>
    </row>
    <row r="18" spans="1:11" ht="14.7" customHeight="1" x14ac:dyDescent="0.3">
      <c r="A18" s="66"/>
      <c r="B18" s="66"/>
      <c r="C18" s="66"/>
      <c r="D18" s="66"/>
      <c r="E18" s="66"/>
      <c r="F18" s="66"/>
      <c r="G18" s="66"/>
      <c r="H18" s="66"/>
      <c r="I18" s="66"/>
      <c r="J18" s="66"/>
      <c r="K18" s="66"/>
    </row>
    <row r="19" spans="1:11" ht="14.7" customHeight="1" x14ac:dyDescent="0.3">
      <c r="A19" s="66"/>
      <c r="B19" s="66"/>
      <c r="C19" s="66"/>
      <c r="D19" s="66"/>
      <c r="E19" s="66"/>
      <c r="F19" s="66"/>
      <c r="G19" s="66"/>
      <c r="H19" s="66"/>
      <c r="I19" s="66"/>
      <c r="J19" s="66"/>
      <c r="K19" s="66"/>
    </row>
    <row r="24" spans="1:11" ht="14.7" customHeight="1" x14ac:dyDescent="0.3">
      <c r="B24" s="67" t="s">
        <v>0</v>
      </c>
      <c r="C24" s="67"/>
      <c r="D24" s="67"/>
      <c r="E24" s="67"/>
      <c r="F24" s="67"/>
      <c r="G24" s="67"/>
      <c r="H24" s="67"/>
      <c r="I24" s="67"/>
      <c r="J24" s="67"/>
    </row>
    <row r="25" spans="1:11" x14ac:dyDescent="0.3">
      <c r="B25" s="67"/>
      <c r="C25" s="67"/>
      <c r="D25" s="67"/>
      <c r="E25" s="67"/>
      <c r="F25" s="67"/>
      <c r="G25" s="67"/>
      <c r="H25" s="67"/>
      <c r="I25" s="67"/>
      <c r="J25" s="67"/>
    </row>
    <row r="26" spans="1:11" x14ac:dyDescent="0.3">
      <c r="B26" s="67"/>
      <c r="C26" s="67"/>
      <c r="D26" s="67"/>
      <c r="E26" s="67"/>
      <c r="F26" s="67"/>
      <c r="G26" s="67"/>
      <c r="H26" s="67"/>
      <c r="I26" s="67"/>
      <c r="J26" s="67"/>
    </row>
    <row r="27" spans="1:11" x14ac:dyDescent="0.3">
      <c r="B27" s="67"/>
      <c r="C27" s="67"/>
      <c r="D27" s="67"/>
      <c r="E27" s="67"/>
      <c r="F27" s="67"/>
      <c r="G27" s="67"/>
      <c r="H27" s="67"/>
      <c r="I27" s="67"/>
      <c r="J27" s="67"/>
    </row>
    <row r="28" spans="1:11" ht="27.6" x14ac:dyDescent="0.3">
      <c r="B28" s="21"/>
      <c r="C28" s="21"/>
      <c r="D28" s="21"/>
      <c r="E28" s="21"/>
      <c r="F28" s="21"/>
      <c r="G28" s="21"/>
      <c r="H28" s="21"/>
      <c r="I28" s="21"/>
      <c r="J28" s="21"/>
    </row>
    <row r="29" spans="1:11" ht="27.6" x14ac:dyDescent="0.3">
      <c r="B29" s="21"/>
      <c r="C29" s="21"/>
      <c r="D29" s="21"/>
      <c r="E29" s="21"/>
      <c r="F29" s="21"/>
      <c r="G29" s="21"/>
      <c r="H29" s="21"/>
      <c r="I29" s="21"/>
      <c r="J29" s="21"/>
    </row>
    <row r="30" spans="1:11" ht="27.6" x14ac:dyDescent="0.3">
      <c r="B30" s="21"/>
      <c r="C30" s="21"/>
      <c r="D30" s="21"/>
      <c r="E30" s="21"/>
      <c r="F30" s="21"/>
      <c r="G30" s="21"/>
      <c r="H30" s="21"/>
      <c r="I30" s="21"/>
      <c r="J30" s="21"/>
    </row>
  </sheetData>
  <mergeCells count="3">
    <mergeCell ref="D4:I6"/>
    <mergeCell ref="A15:K19"/>
    <mergeCell ref="B24:J2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C3CA9-0A69-4CAA-9B3B-5913D4922055}">
  <dimension ref="A1:J62"/>
  <sheetViews>
    <sheetView tabSelected="1" topLeftCell="A39" workbookViewId="0">
      <selection activeCell="E57" sqref="E57:J57"/>
    </sheetView>
  </sheetViews>
  <sheetFormatPr defaultRowHeight="14.4" x14ac:dyDescent="0.3"/>
  <cols>
    <col min="1" max="1" width="5.109375" customWidth="1"/>
    <col min="2" max="2" width="12.6640625" customWidth="1"/>
    <col min="3" max="3" width="4.6640625" customWidth="1"/>
    <col min="6" max="6" width="4.33203125" customWidth="1"/>
    <col min="8" max="8" width="8.33203125" customWidth="1"/>
  </cols>
  <sheetData>
    <row r="1" spans="1:10" ht="15" thickBot="1" x14ac:dyDescent="0.35"/>
    <row r="2" spans="1:10" x14ac:dyDescent="0.3">
      <c r="A2" s="83" t="s">
        <v>4</v>
      </c>
      <c r="B2" s="84"/>
      <c r="C2" s="84"/>
      <c r="D2" s="84"/>
      <c r="E2" s="84"/>
      <c r="F2" s="84"/>
      <c r="G2" s="84"/>
      <c r="H2" s="84"/>
      <c r="I2" s="84"/>
      <c r="J2" s="85"/>
    </row>
    <row r="3" spans="1:10" ht="69" customHeight="1" x14ac:dyDescent="0.3">
      <c r="A3" s="22" t="s">
        <v>5</v>
      </c>
      <c r="B3" s="23" t="s">
        <v>6</v>
      </c>
      <c r="C3" s="86" t="s">
        <v>7</v>
      </c>
      <c r="D3" s="86"/>
      <c r="E3" s="86" t="s">
        <v>8</v>
      </c>
      <c r="F3" s="86"/>
      <c r="G3" s="86"/>
      <c r="H3" s="86"/>
      <c r="I3" s="86"/>
      <c r="J3" s="87"/>
    </row>
    <row r="4" spans="1:10" ht="14.4" customHeight="1" x14ac:dyDescent="0.3">
      <c r="A4" s="69" t="s">
        <v>9</v>
      </c>
      <c r="B4" s="24">
        <v>44910</v>
      </c>
      <c r="C4" s="72" t="s">
        <v>10</v>
      </c>
      <c r="D4" s="72"/>
      <c r="E4" s="72" t="s">
        <v>11</v>
      </c>
      <c r="F4" s="72"/>
      <c r="G4" s="72"/>
      <c r="H4" s="72"/>
      <c r="I4" s="72"/>
      <c r="J4" s="82"/>
    </row>
    <row r="5" spans="1:10" ht="14.4" customHeight="1" x14ac:dyDescent="0.3">
      <c r="A5" s="69"/>
      <c r="B5" s="24">
        <v>44937</v>
      </c>
      <c r="C5" s="72"/>
      <c r="D5" s="72"/>
      <c r="E5" s="75" t="s">
        <v>12</v>
      </c>
      <c r="F5" s="75"/>
      <c r="G5" s="75"/>
      <c r="H5" s="75"/>
      <c r="I5" s="75"/>
      <c r="J5" s="76"/>
    </row>
    <row r="6" spans="1:10" ht="14.4" customHeight="1" x14ac:dyDescent="0.3">
      <c r="A6" s="69"/>
      <c r="B6" s="24">
        <v>44942</v>
      </c>
      <c r="C6" s="72"/>
      <c r="D6" s="72"/>
      <c r="E6" s="75" t="s">
        <v>13</v>
      </c>
      <c r="F6" s="75"/>
      <c r="G6" s="75"/>
      <c r="H6" s="75"/>
      <c r="I6" s="75"/>
      <c r="J6" s="76"/>
    </row>
    <row r="7" spans="1:10" ht="14.4" customHeight="1" x14ac:dyDescent="0.3">
      <c r="A7" s="69"/>
      <c r="B7" s="24">
        <v>44914</v>
      </c>
      <c r="C7" s="72"/>
      <c r="D7" s="72"/>
      <c r="E7" s="75" t="s">
        <v>14</v>
      </c>
      <c r="F7" s="75"/>
      <c r="G7" s="75"/>
      <c r="H7" s="75"/>
      <c r="I7" s="75"/>
      <c r="J7" s="76"/>
    </row>
    <row r="8" spans="1:10" ht="14.4" customHeight="1" x14ac:dyDescent="0.3">
      <c r="A8" s="69"/>
      <c r="B8" s="24">
        <v>44911</v>
      </c>
      <c r="C8" s="72"/>
      <c r="D8" s="72"/>
      <c r="E8" s="75" t="s">
        <v>15</v>
      </c>
      <c r="F8" s="75"/>
      <c r="G8" s="75"/>
      <c r="H8" s="75"/>
      <c r="I8" s="75"/>
      <c r="J8" s="76"/>
    </row>
    <row r="9" spans="1:10" ht="14.4" customHeight="1" x14ac:dyDescent="0.3">
      <c r="A9" s="69"/>
      <c r="B9" s="24">
        <v>44923</v>
      </c>
      <c r="C9" s="72"/>
      <c r="D9" s="72"/>
      <c r="E9" s="75" t="s">
        <v>16</v>
      </c>
      <c r="F9" s="75"/>
      <c r="G9" s="75"/>
      <c r="H9" s="75"/>
      <c r="I9" s="75"/>
      <c r="J9" s="76"/>
    </row>
    <row r="10" spans="1:10" ht="14.4" customHeight="1" x14ac:dyDescent="0.3">
      <c r="A10" s="69"/>
      <c r="B10" s="24">
        <v>44923</v>
      </c>
      <c r="C10" s="72"/>
      <c r="D10" s="72"/>
      <c r="E10" s="75" t="s">
        <v>17</v>
      </c>
      <c r="F10" s="75"/>
      <c r="G10" s="75"/>
      <c r="H10" s="75"/>
      <c r="I10" s="75"/>
      <c r="J10" s="76"/>
    </row>
    <row r="11" spans="1:10" ht="14.4" customHeight="1" x14ac:dyDescent="0.3">
      <c r="A11" s="69"/>
      <c r="B11" s="24">
        <v>44914</v>
      </c>
      <c r="C11" s="72"/>
      <c r="D11" s="72"/>
      <c r="E11" s="75" t="s">
        <v>18</v>
      </c>
      <c r="F11" s="75"/>
      <c r="G11" s="75"/>
      <c r="H11" s="75"/>
      <c r="I11" s="75"/>
      <c r="J11" s="76"/>
    </row>
    <row r="12" spans="1:10" ht="15" customHeight="1" x14ac:dyDescent="0.3">
      <c r="A12" s="69"/>
      <c r="B12" s="24">
        <v>44924</v>
      </c>
      <c r="C12" s="72"/>
      <c r="D12" s="72"/>
      <c r="E12" s="75" t="s">
        <v>19</v>
      </c>
      <c r="F12" s="75"/>
      <c r="G12" s="75"/>
      <c r="H12" s="75"/>
      <c r="I12" s="75"/>
      <c r="J12" s="76"/>
    </row>
    <row r="13" spans="1:10" ht="14.4" customHeight="1" x14ac:dyDescent="0.3">
      <c r="A13" s="69" t="s">
        <v>20</v>
      </c>
      <c r="B13" s="24">
        <v>45317</v>
      </c>
      <c r="C13" s="72" t="s">
        <v>21</v>
      </c>
      <c r="D13" s="72"/>
      <c r="E13" s="72" t="s">
        <v>11</v>
      </c>
      <c r="F13" s="72"/>
      <c r="G13" s="72"/>
      <c r="H13" s="72"/>
      <c r="I13" s="72"/>
      <c r="J13" s="82"/>
    </row>
    <row r="14" spans="1:10" ht="14.4" customHeight="1" x14ac:dyDescent="0.3">
      <c r="A14" s="69"/>
      <c r="B14" s="24">
        <v>45320</v>
      </c>
      <c r="C14" s="72"/>
      <c r="D14" s="72"/>
      <c r="E14" s="75" t="s">
        <v>12</v>
      </c>
      <c r="F14" s="75"/>
      <c r="G14" s="75"/>
      <c r="H14" s="75"/>
      <c r="I14" s="75"/>
      <c r="J14" s="76"/>
    </row>
    <row r="15" spans="1:10" ht="14.4" customHeight="1" x14ac:dyDescent="0.3">
      <c r="A15" s="69"/>
      <c r="B15" s="24">
        <v>45320</v>
      </c>
      <c r="C15" s="72"/>
      <c r="D15" s="72"/>
      <c r="E15" s="75" t="s">
        <v>13</v>
      </c>
      <c r="F15" s="75"/>
      <c r="G15" s="75"/>
      <c r="H15" s="75"/>
      <c r="I15" s="75"/>
      <c r="J15" s="76"/>
    </row>
    <row r="16" spans="1:10" ht="14.4" customHeight="1" x14ac:dyDescent="0.3">
      <c r="A16" s="69"/>
      <c r="B16" s="24">
        <v>45322</v>
      </c>
      <c r="C16" s="72"/>
      <c r="D16" s="72"/>
      <c r="E16" s="75" t="s">
        <v>22</v>
      </c>
      <c r="F16" s="75"/>
      <c r="G16" s="75"/>
      <c r="H16" s="75"/>
      <c r="I16" s="75"/>
      <c r="J16" s="76"/>
    </row>
    <row r="17" spans="1:10" ht="14.4" customHeight="1" x14ac:dyDescent="0.3">
      <c r="A17" s="69"/>
      <c r="B17" s="24">
        <v>45320</v>
      </c>
      <c r="C17" s="72"/>
      <c r="D17" s="72"/>
      <c r="E17" s="75" t="s">
        <v>15</v>
      </c>
      <c r="F17" s="75"/>
      <c r="G17" s="75"/>
      <c r="H17" s="75"/>
      <c r="I17" s="75"/>
      <c r="J17" s="76"/>
    </row>
    <row r="18" spans="1:10" ht="14.4" customHeight="1" x14ac:dyDescent="0.3">
      <c r="A18" s="69"/>
      <c r="B18" s="24">
        <v>45321</v>
      </c>
      <c r="C18" s="72"/>
      <c r="D18" s="72"/>
      <c r="E18" s="75" t="s">
        <v>16</v>
      </c>
      <c r="F18" s="75"/>
      <c r="G18" s="75"/>
      <c r="H18" s="75"/>
      <c r="I18" s="75"/>
      <c r="J18" s="76"/>
    </row>
    <row r="19" spans="1:10" ht="14.4" customHeight="1" x14ac:dyDescent="0.3">
      <c r="A19" s="69"/>
      <c r="B19" s="24">
        <v>45322</v>
      </c>
      <c r="C19" s="72"/>
      <c r="D19" s="72"/>
      <c r="E19" s="75" t="s">
        <v>17</v>
      </c>
      <c r="F19" s="75"/>
      <c r="G19" s="75"/>
      <c r="H19" s="75"/>
      <c r="I19" s="75"/>
      <c r="J19" s="76"/>
    </row>
    <row r="20" spans="1:10" ht="14.4" customHeight="1" x14ac:dyDescent="0.3">
      <c r="A20" s="69"/>
      <c r="B20" s="24">
        <v>45320</v>
      </c>
      <c r="C20" s="72"/>
      <c r="D20" s="72"/>
      <c r="E20" s="75" t="s">
        <v>18</v>
      </c>
      <c r="F20" s="75"/>
      <c r="G20" s="75"/>
      <c r="H20" s="75"/>
      <c r="I20" s="75"/>
      <c r="J20" s="76"/>
    </row>
    <row r="21" spans="1:10" ht="14.4" customHeight="1" x14ac:dyDescent="0.3">
      <c r="A21" s="69"/>
      <c r="B21" s="24">
        <v>45320</v>
      </c>
      <c r="C21" s="72"/>
      <c r="D21" s="72"/>
      <c r="E21" s="75" t="s">
        <v>19</v>
      </c>
      <c r="F21" s="75"/>
      <c r="G21" s="75"/>
      <c r="H21" s="75"/>
      <c r="I21" s="75"/>
      <c r="J21" s="76"/>
    </row>
    <row r="22" spans="1:10" ht="15" customHeight="1" thickBot="1" x14ac:dyDescent="0.35">
      <c r="A22" s="79"/>
      <c r="B22" s="25">
        <v>45322</v>
      </c>
      <c r="C22" s="88"/>
      <c r="D22" s="88"/>
      <c r="E22" s="80" t="s">
        <v>23</v>
      </c>
      <c r="F22" s="80"/>
      <c r="G22" s="80"/>
      <c r="H22" s="80"/>
      <c r="I22" s="80"/>
      <c r="J22" s="81"/>
    </row>
    <row r="23" spans="1:10" ht="14.4" customHeight="1" x14ac:dyDescent="0.3">
      <c r="A23" s="68" t="s">
        <v>24</v>
      </c>
      <c r="B23" s="26" t="s">
        <v>25</v>
      </c>
      <c r="C23" s="71" t="s">
        <v>26</v>
      </c>
      <c r="D23" s="71"/>
      <c r="E23" s="71" t="s">
        <v>11</v>
      </c>
      <c r="F23" s="71"/>
      <c r="G23" s="71"/>
      <c r="H23" s="71"/>
      <c r="I23" s="71"/>
      <c r="J23" s="74"/>
    </row>
    <row r="24" spans="1:10" ht="14.4" customHeight="1" x14ac:dyDescent="0.3">
      <c r="A24" s="69"/>
      <c r="B24" s="24">
        <v>45679</v>
      </c>
      <c r="C24" s="72"/>
      <c r="D24" s="72"/>
      <c r="E24" s="75" t="s">
        <v>12</v>
      </c>
      <c r="F24" s="75"/>
      <c r="G24" s="75"/>
      <c r="H24" s="75"/>
      <c r="I24" s="75"/>
      <c r="J24" s="76"/>
    </row>
    <row r="25" spans="1:10" ht="14.4" customHeight="1" x14ac:dyDescent="0.3">
      <c r="A25" s="69"/>
      <c r="B25" s="24">
        <v>45679</v>
      </c>
      <c r="C25" s="72"/>
      <c r="D25" s="72"/>
      <c r="E25" s="75" t="s">
        <v>13</v>
      </c>
      <c r="F25" s="75"/>
      <c r="G25" s="75"/>
      <c r="H25" s="75"/>
      <c r="I25" s="75"/>
      <c r="J25" s="76"/>
    </row>
    <row r="26" spans="1:10" ht="14.4" customHeight="1" x14ac:dyDescent="0.3">
      <c r="A26" s="69"/>
      <c r="B26" s="24">
        <v>45688</v>
      </c>
      <c r="C26" s="72"/>
      <c r="D26" s="72"/>
      <c r="E26" s="75" t="s">
        <v>22</v>
      </c>
      <c r="F26" s="75"/>
      <c r="G26" s="75"/>
      <c r="H26" s="75"/>
      <c r="I26" s="75"/>
      <c r="J26" s="76"/>
    </row>
    <row r="27" spans="1:10" ht="14.4" customHeight="1" x14ac:dyDescent="0.3">
      <c r="A27" s="69"/>
      <c r="B27" s="24">
        <v>45680</v>
      </c>
      <c r="C27" s="72"/>
      <c r="D27" s="72"/>
      <c r="E27" s="75" t="s">
        <v>15</v>
      </c>
      <c r="F27" s="75"/>
      <c r="G27" s="75"/>
      <c r="H27" s="75"/>
      <c r="I27" s="75"/>
      <c r="J27" s="76"/>
    </row>
    <row r="28" spans="1:10" ht="14.4" customHeight="1" x14ac:dyDescent="0.3">
      <c r="A28" s="69"/>
      <c r="B28" s="24">
        <v>45688</v>
      </c>
      <c r="C28" s="72"/>
      <c r="D28" s="72"/>
      <c r="E28" s="75" t="s">
        <v>16</v>
      </c>
      <c r="F28" s="75"/>
      <c r="G28" s="75"/>
      <c r="H28" s="75"/>
      <c r="I28" s="75"/>
      <c r="J28" s="76"/>
    </row>
    <row r="29" spans="1:10" ht="14.4" customHeight="1" x14ac:dyDescent="0.3">
      <c r="A29" s="69"/>
      <c r="B29" s="24">
        <v>45687</v>
      </c>
      <c r="C29" s="72"/>
      <c r="D29" s="72"/>
      <c r="E29" s="75" t="s">
        <v>17</v>
      </c>
      <c r="F29" s="75"/>
      <c r="G29" s="75"/>
      <c r="H29" s="75"/>
      <c r="I29" s="75"/>
      <c r="J29" s="76"/>
    </row>
    <row r="30" spans="1:10" ht="14.4" customHeight="1" x14ac:dyDescent="0.3">
      <c r="A30" s="69"/>
      <c r="B30" s="24">
        <v>45679</v>
      </c>
      <c r="C30" s="72"/>
      <c r="D30" s="72"/>
      <c r="E30" s="75" t="s">
        <v>18</v>
      </c>
      <c r="F30" s="75"/>
      <c r="G30" s="75"/>
      <c r="H30" s="75"/>
      <c r="I30" s="75"/>
      <c r="J30" s="76"/>
    </row>
    <row r="31" spans="1:10" ht="14.4" customHeight="1" x14ac:dyDescent="0.3">
      <c r="A31" s="69"/>
      <c r="B31" s="24">
        <v>45680</v>
      </c>
      <c r="C31" s="72"/>
      <c r="D31" s="72"/>
      <c r="E31" s="75" t="s">
        <v>19</v>
      </c>
      <c r="F31" s="75"/>
      <c r="G31" s="75"/>
      <c r="H31" s="75"/>
      <c r="I31" s="75"/>
      <c r="J31" s="76"/>
    </row>
    <row r="32" spans="1:10" ht="15" customHeight="1" thickBot="1" x14ac:dyDescent="0.35">
      <c r="A32" s="70"/>
      <c r="B32" s="28">
        <v>45687</v>
      </c>
      <c r="C32" s="73"/>
      <c r="D32" s="73"/>
      <c r="E32" s="77" t="s">
        <v>23</v>
      </c>
      <c r="F32" s="77"/>
      <c r="G32" s="77"/>
      <c r="H32" s="77"/>
      <c r="I32" s="77"/>
      <c r="J32" s="78"/>
    </row>
    <row r="33" spans="1:10" ht="14.4" customHeight="1" x14ac:dyDescent="0.3">
      <c r="A33" s="68" t="s">
        <v>27</v>
      </c>
      <c r="B33" s="26" t="s">
        <v>28</v>
      </c>
      <c r="C33" s="71" t="s">
        <v>29</v>
      </c>
      <c r="D33" s="71"/>
      <c r="E33" s="71" t="s">
        <v>11</v>
      </c>
      <c r="F33" s="71"/>
      <c r="G33" s="71"/>
      <c r="H33" s="71"/>
      <c r="I33" s="71"/>
      <c r="J33" s="74"/>
    </row>
    <row r="34" spans="1:10" ht="14.4" customHeight="1" x14ac:dyDescent="0.3">
      <c r="A34" s="69"/>
      <c r="B34" s="24" t="s">
        <v>30</v>
      </c>
      <c r="C34" s="72"/>
      <c r="D34" s="72"/>
      <c r="E34" s="75" t="s">
        <v>12</v>
      </c>
      <c r="F34" s="75"/>
      <c r="G34" s="75"/>
      <c r="H34" s="75"/>
      <c r="I34" s="75"/>
      <c r="J34" s="76"/>
    </row>
    <row r="35" spans="1:10" ht="14.4" customHeight="1" x14ac:dyDescent="0.3">
      <c r="A35" s="69"/>
      <c r="B35" s="24" t="s">
        <v>30</v>
      </c>
      <c r="C35" s="72"/>
      <c r="D35" s="72"/>
      <c r="E35" s="75" t="s">
        <v>13</v>
      </c>
      <c r="F35" s="75"/>
      <c r="G35" s="75"/>
      <c r="H35" s="75"/>
      <c r="I35" s="75"/>
      <c r="J35" s="76"/>
    </row>
    <row r="36" spans="1:10" ht="14.4" customHeight="1" x14ac:dyDescent="0.3">
      <c r="A36" s="69"/>
      <c r="B36" s="24" t="s">
        <v>30</v>
      </c>
      <c r="C36" s="72"/>
      <c r="D36" s="72"/>
      <c r="E36" s="75" t="s">
        <v>22</v>
      </c>
      <c r="F36" s="75"/>
      <c r="G36" s="75"/>
      <c r="H36" s="75"/>
      <c r="I36" s="75"/>
      <c r="J36" s="76"/>
    </row>
    <row r="37" spans="1:10" ht="14.4" customHeight="1" x14ac:dyDescent="0.3">
      <c r="A37" s="69"/>
      <c r="B37" s="24" t="s">
        <v>30</v>
      </c>
      <c r="C37" s="72"/>
      <c r="D37" s="72"/>
      <c r="E37" s="75" t="s">
        <v>15</v>
      </c>
      <c r="F37" s="75"/>
      <c r="G37" s="75"/>
      <c r="H37" s="75"/>
      <c r="I37" s="75"/>
      <c r="J37" s="76"/>
    </row>
    <row r="38" spans="1:10" ht="14.4" customHeight="1" x14ac:dyDescent="0.3">
      <c r="A38" s="69"/>
      <c r="B38" s="24" t="s">
        <v>30</v>
      </c>
      <c r="C38" s="72"/>
      <c r="D38" s="72"/>
      <c r="E38" s="75" t="s">
        <v>16</v>
      </c>
      <c r="F38" s="75"/>
      <c r="G38" s="75"/>
      <c r="H38" s="75"/>
      <c r="I38" s="75"/>
      <c r="J38" s="76"/>
    </row>
    <row r="39" spans="1:10" ht="14.4" customHeight="1" x14ac:dyDescent="0.3">
      <c r="A39" s="69"/>
      <c r="B39" s="24" t="s">
        <v>30</v>
      </c>
      <c r="C39" s="72"/>
      <c r="D39" s="72"/>
      <c r="E39" s="75" t="s">
        <v>17</v>
      </c>
      <c r="F39" s="75"/>
      <c r="G39" s="75"/>
      <c r="H39" s="75"/>
      <c r="I39" s="75"/>
      <c r="J39" s="76"/>
    </row>
    <row r="40" spans="1:10" ht="14.4" customHeight="1" x14ac:dyDescent="0.3">
      <c r="A40" s="69"/>
      <c r="B40" s="24">
        <v>45761</v>
      </c>
      <c r="C40" s="72"/>
      <c r="D40" s="72"/>
      <c r="E40" s="75" t="s">
        <v>31</v>
      </c>
      <c r="F40" s="75"/>
      <c r="G40" s="75"/>
      <c r="H40" s="75"/>
      <c r="I40" s="75"/>
      <c r="J40" s="76"/>
    </row>
    <row r="41" spans="1:10" ht="14.4" customHeight="1" x14ac:dyDescent="0.3">
      <c r="A41" s="69"/>
      <c r="B41" s="24" t="s">
        <v>30</v>
      </c>
      <c r="C41" s="72"/>
      <c r="D41" s="72"/>
      <c r="E41" s="75" t="s">
        <v>19</v>
      </c>
      <c r="F41" s="75"/>
      <c r="G41" s="75"/>
      <c r="H41" s="75"/>
      <c r="I41" s="75"/>
      <c r="J41" s="76"/>
    </row>
    <row r="42" spans="1:10" ht="15" customHeight="1" x14ac:dyDescent="0.3">
      <c r="A42" s="70"/>
      <c r="B42" s="28" t="s">
        <v>30</v>
      </c>
      <c r="C42" s="73"/>
      <c r="D42" s="73"/>
      <c r="E42" s="77" t="s">
        <v>23</v>
      </c>
      <c r="F42" s="77"/>
      <c r="G42" s="77"/>
      <c r="H42" s="77"/>
      <c r="I42" s="77"/>
      <c r="J42" s="78"/>
    </row>
    <row r="43" spans="1:10" x14ac:dyDescent="0.3">
      <c r="A43" s="68" t="s">
        <v>32</v>
      </c>
      <c r="B43" s="24">
        <v>45797</v>
      </c>
      <c r="C43" s="71" t="s">
        <v>33</v>
      </c>
      <c r="D43" s="71"/>
      <c r="E43" s="71" t="s">
        <v>11</v>
      </c>
      <c r="F43" s="71"/>
      <c r="G43" s="71"/>
      <c r="H43" s="71"/>
      <c r="I43" s="71"/>
      <c r="J43" s="74"/>
    </row>
    <row r="44" spans="1:10" x14ac:dyDescent="0.3">
      <c r="A44" s="69"/>
      <c r="B44" s="24" t="s">
        <v>30</v>
      </c>
      <c r="C44" s="72"/>
      <c r="D44" s="72"/>
      <c r="E44" s="75" t="s">
        <v>12</v>
      </c>
      <c r="F44" s="75"/>
      <c r="G44" s="75"/>
      <c r="H44" s="75"/>
      <c r="I44" s="75"/>
      <c r="J44" s="76"/>
    </row>
    <row r="45" spans="1:10" x14ac:dyDescent="0.3">
      <c r="A45" s="69"/>
      <c r="B45" s="24" t="s">
        <v>30</v>
      </c>
      <c r="C45" s="72"/>
      <c r="D45" s="72"/>
      <c r="E45" s="75" t="s">
        <v>13</v>
      </c>
      <c r="F45" s="75"/>
      <c r="G45" s="75"/>
      <c r="H45" s="75"/>
      <c r="I45" s="75"/>
      <c r="J45" s="76"/>
    </row>
    <row r="46" spans="1:10" x14ac:dyDescent="0.3">
      <c r="A46" s="69"/>
      <c r="B46" s="24" t="s">
        <v>30</v>
      </c>
      <c r="C46" s="72"/>
      <c r="D46" s="72"/>
      <c r="E46" s="75" t="s">
        <v>22</v>
      </c>
      <c r="F46" s="75"/>
      <c r="G46" s="75"/>
      <c r="H46" s="75"/>
      <c r="I46" s="75"/>
      <c r="J46" s="76"/>
    </row>
    <row r="47" spans="1:10" x14ac:dyDescent="0.3">
      <c r="A47" s="69"/>
      <c r="B47" s="24" t="s">
        <v>30</v>
      </c>
      <c r="C47" s="72"/>
      <c r="D47" s="72"/>
      <c r="E47" s="75" t="s">
        <v>15</v>
      </c>
      <c r="F47" s="75"/>
      <c r="G47" s="75"/>
      <c r="H47" s="75"/>
      <c r="I47" s="75"/>
      <c r="J47" s="76"/>
    </row>
    <row r="48" spans="1:10" x14ac:dyDescent="0.3">
      <c r="A48" s="69"/>
      <c r="B48" s="24" t="s">
        <v>30</v>
      </c>
      <c r="C48" s="72"/>
      <c r="D48" s="72"/>
      <c r="E48" s="75" t="s">
        <v>16</v>
      </c>
      <c r="F48" s="75"/>
      <c r="G48" s="75"/>
      <c r="H48" s="75"/>
      <c r="I48" s="75"/>
      <c r="J48" s="76"/>
    </row>
    <row r="49" spans="1:10" x14ac:dyDescent="0.3">
      <c r="A49" s="69"/>
      <c r="B49" s="24" t="s">
        <v>30</v>
      </c>
      <c r="C49" s="72"/>
      <c r="D49" s="72"/>
      <c r="E49" s="75" t="s">
        <v>17</v>
      </c>
      <c r="F49" s="75"/>
      <c r="G49" s="75"/>
      <c r="H49" s="75"/>
      <c r="I49" s="75"/>
      <c r="J49" s="76"/>
    </row>
    <row r="50" spans="1:10" x14ac:dyDescent="0.3">
      <c r="A50" s="69"/>
      <c r="B50" s="24" t="s">
        <v>30</v>
      </c>
      <c r="C50" s="72"/>
      <c r="D50" s="72"/>
      <c r="E50" s="75" t="s">
        <v>34</v>
      </c>
      <c r="F50" s="75"/>
      <c r="G50" s="75"/>
      <c r="H50" s="75"/>
      <c r="I50" s="75"/>
      <c r="J50" s="76"/>
    </row>
    <row r="51" spans="1:10" x14ac:dyDescent="0.3">
      <c r="A51" s="69"/>
      <c r="B51" s="24" t="s">
        <v>30</v>
      </c>
      <c r="C51" s="72"/>
      <c r="D51" s="72"/>
      <c r="E51" s="75" t="s">
        <v>19</v>
      </c>
      <c r="F51" s="75"/>
      <c r="G51" s="75"/>
      <c r="H51" s="75"/>
      <c r="I51" s="75"/>
      <c r="J51" s="76"/>
    </row>
    <row r="52" spans="1:10" ht="15" thickBot="1" x14ac:dyDescent="0.35">
      <c r="A52" s="70"/>
      <c r="B52" s="28" t="s">
        <v>30</v>
      </c>
      <c r="C52" s="73"/>
      <c r="D52" s="73"/>
      <c r="E52" s="77" t="s">
        <v>35</v>
      </c>
      <c r="F52" s="77"/>
      <c r="G52" s="77"/>
      <c r="H52" s="77"/>
      <c r="I52" s="77"/>
      <c r="J52" s="78"/>
    </row>
    <row r="53" spans="1:10" x14ac:dyDescent="0.3">
      <c r="A53" s="68" t="s">
        <v>400</v>
      </c>
      <c r="B53" s="29" t="s">
        <v>30</v>
      </c>
      <c r="C53" s="71" t="s">
        <v>425</v>
      </c>
      <c r="D53" s="71"/>
      <c r="E53" s="71" t="s">
        <v>11</v>
      </c>
      <c r="F53" s="71"/>
      <c r="G53" s="71"/>
      <c r="H53" s="71"/>
      <c r="I53" s="71"/>
      <c r="J53" s="74"/>
    </row>
    <row r="54" spans="1:10" x14ac:dyDescent="0.3">
      <c r="A54" s="69"/>
      <c r="B54" s="24" t="s">
        <v>30</v>
      </c>
      <c r="C54" s="72"/>
      <c r="D54" s="72"/>
      <c r="E54" s="75" t="s">
        <v>12</v>
      </c>
      <c r="F54" s="75"/>
      <c r="G54" s="75"/>
      <c r="H54" s="75"/>
      <c r="I54" s="75"/>
      <c r="J54" s="76"/>
    </row>
    <row r="55" spans="1:10" x14ac:dyDescent="0.3">
      <c r="A55" s="69"/>
      <c r="B55" s="24" t="s">
        <v>30</v>
      </c>
      <c r="C55" s="72"/>
      <c r="D55" s="72"/>
      <c r="E55" s="75" t="s">
        <v>13</v>
      </c>
      <c r="F55" s="75"/>
      <c r="G55" s="75"/>
      <c r="H55" s="75"/>
      <c r="I55" s="75"/>
      <c r="J55" s="76"/>
    </row>
    <row r="56" spans="1:10" x14ac:dyDescent="0.3">
      <c r="A56" s="69"/>
      <c r="B56" s="24" t="s">
        <v>30</v>
      </c>
      <c r="C56" s="72"/>
      <c r="D56" s="72"/>
      <c r="E56" s="75" t="s">
        <v>22</v>
      </c>
      <c r="F56" s="75"/>
      <c r="G56" s="75"/>
      <c r="H56" s="75"/>
      <c r="I56" s="75"/>
      <c r="J56" s="76"/>
    </row>
    <row r="57" spans="1:10" x14ac:dyDescent="0.3">
      <c r="A57" s="69"/>
      <c r="B57" s="24" t="s">
        <v>30</v>
      </c>
      <c r="C57" s="72"/>
      <c r="D57" s="72"/>
      <c r="E57" s="75" t="s">
        <v>15</v>
      </c>
      <c r="F57" s="75"/>
      <c r="G57" s="75"/>
      <c r="H57" s="75"/>
      <c r="I57" s="75"/>
      <c r="J57" s="76"/>
    </row>
    <row r="58" spans="1:10" x14ac:dyDescent="0.3">
      <c r="A58" s="69"/>
      <c r="B58" s="24" t="s">
        <v>30</v>
      </c>
      <c r="C58" s="72"/>
      <c r="D58" s="72"/>
      <c r="E58" s="75" t="s">
        <v>16</v>
      </c>
      <c r="F58" s="75"/>
      <c r="G58" s="75"/>
      <c r="H58" s="75"/>
      <c r="I58" s="75"/>
      <c r="J58" s="76"/>
    </row>
    <row r="59" spans="1:10" x14ac:dyDescent="0.3">
      <c r="A59" s="69"/>
      <c r="B59" s="24" t="s">
        <v>30</v>
      </c>
      <c r="C59" s="72"/>
      <c r="D59" s="72"/>
      <c r="E59" s="75" t="s">
        <v>17</v>
      </c>
      <c r="F59" s="75"/>
      <c r="G59" s="75"/>
      <c r="H59" s="75"/>
      <c r="I59" s="75"/>
      <c r="J59" s="76"/>
    </row>
    <row r="60" spans="1:10" x14ac:dyDescent="0.3">
      <c r="A60" s="69"/>
      <c r="B60" s="24" t="s">
        <v>30</v>
      </c>
      <c r="C60" s="72"/>
      <c r="D60" s="72"/>
      <c r="E60" s="75" t="s">
        <v>34</v>
      </c>
      <c r="F60" s="75"/>
      <c r="G60" s="75"/>
      <c r="H60" s="75"/>
      <c r="I60" s="75"/>
      <c r="J60" s="76"/>
    </row>
    <row r="61" spans="1:10" x14ac:dyDescent="0.3">
      <c r="A61" s="69"/>
      <c r="B61" s="24" t="s">
        <v>30</v>
      </c>
      <c r="C61" s="72"/>
      <c r="D61" s="72"/>
      <c r="E61" s="75" t="s">
        <v>19</v>
      </c>
      <c r="F61" s="75"/>
      <c r="G61" s="75"/>
      <c r="H61" s="75"/>
      <c r="I61" s="75"/>
      <c r="J61" s="76"/>
    </row>
    <row r="62" spans="1:10" ht="15" thickBot="1" x14ac:dyDescent="0.35">
      <c r="A62" s="70"/>
      <c r="B62" s="28" t="s">
        <v>30</v>
      </c>
      <c r="C62" s="73"/>
      <c r="D62" s="73"/>
      <c r="E62" s="77" t="s">
        <v>35</v>
      </c>
      <c r="F62" s="77"/>
      <c r="G62" s="77"/>
      <c r="H62" s="77"/>
      <c r="I62" s="77"/>
      <c r="J62" s="78"/>
    </row>
  </sheetData>
  <mergeCells count="74">
    <mergeCell ref="A33:A42"/>
    <mergeCell ref="C33:D42"/>
    <mergeCell ref="E33:J33"/>
    <mergeCell ref="E34:J34"/>
    <mergeCell ref="E35:J35"/>
    <mergeCell ref="E36:J36"/>
    <mergeCell ref="E37:J37"/>
    <mergeCell ref="E38:J38"/>
    <mergeCell ref="E39:J39"/>
    <mergeCell ref="E40:J40"/>
    <mergeCell ref="E41:J41"/>
    <mergeCell ref="E42:J42"/>
    <mergeCell ref="E12:J12"/>
    <mergeCell ref="E13:J13"/>
    <mergeCell ref="A2:J2"/>
    <mergeCell ref="C3:D3"/>
    <mergeCell ref="E3:J3"/>
    <mergeCell ref="A4:A12"/>
    <mergeCell ref="C4:D12"/>
    <mergeCell ref="E4:J4"/>
    <mergeCell ref="E5:J5"/>
    <mergeCell ref="E6:J6"/>
    <mergeCell ref="E7:J7"/>
    <mergeCell ref="E8:J8"/>
    <mergeCell ref="E9:J9"/>
    <mergeCell ref="E10:J10"/>
    <mergeCell ref="E11:J11"/>
    <mergeCell ref="C13:D22"/>
    <mergeCell ref="A13:A22"/>
    <mergeCell ref="E18:J18"/>
    <mergeCell ref="E19:J19"/>
    <mergeCell ref="E20:J20"/>
    <mergeCell ref="E21:J21"/>
    <mergeCell ref="E22:J22"/>
    <mergeCell ref="E14:J14"/>
    <mergeCell ref="E15:J15"/>
    <mergeCell ref="E16:J16"/>
    <mergeCell ref="E17:J17"/>
    <mergeCell ref="A23:A32"/>
    <mergeCell ref="C23:D32"/>
    <mergeCell ref="E23:J23"/>
    <mergeCell ref="E24:J24"/>
    <mergeCell ref="E25:J25"/>
    <mergeCell ref="E26:J26"/>
    <mergeCell ref="E27:J27"/>
    <mergeCell ref="E28:J28"/>
    <mergeCell ref="E29:J29"/>
    <mergeCell ref="E30:J30"/>
    <mergeCell ref="E31:J31"/>
    <mergeCell ref="E32:J32"/>
    <mergeCell ref="A43:A52"/>
    <mergeCell ref="C43:D52"/>
    <mergeCell ref="E43:J43"/>
    <mergeCell ref="E44:J44"/>
    <mergeCell ref="E45:J45"/>
    <mergeCell ref="E46:J46"/>
    <mergeCell ref="E47:J47"/>
    <mergeCell ref="E48:J48"/>
    <mergeCell ref="E49:J49"/>
    <mergeCell ref="E50:J50"/>
    <mergeCell ref="E51:J51"/>
    <mergeCell ref="E52:J52"/>
    <mergeCell ref="A53:A62"/>
    <mergeCell ref="C53:D62"/>
    <mergeCell ref="E53:J53"/>
    <mergeCell ref="E54:J54"/>
    <mergeCell ref="E55:J55"/>
    <mergeCell ref="E56:J56"/>
    <mergeCell ref="E57:J57"/>
    <mergeCell ref="E58:J58"/>
    <mergeCell ref="E59:J59"/>
    <mergeCell ref="E60:J60"/>
    <mergeCell ref="E61:J61"/>
    <mergeCell ref="E62:J6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CDDB1-04C4-4821-8EC5-A305AE463A7F}">
  <dimension ref="A1:BD110"/>
  <sheetViews>
    <sheetView zoomScale="64" zoomScaleNormal="70" workbookViewId="0">
      <pane xSplit="13" ySplit="2" topLeftCell="Z100" activePane="bottomRight" state="frozen"/>
      <selection pane="topRight" activeCell="N1" sqref="N1"/>
      <selection pane="bottomLeft" activeCell="A3" sqref="A3"/>
      <selection pane="bottomRight" activeCell="AW18" sqref="AW18"/>
    </sheetView>
  </sheetViews>
  <sheetFormatPr defaultColWidth="8.88671875" defaultRowHeight="12" x14ac:dyDescent="0.3"/>
  <cols>
    <col min="1" max="1" width="10.6640625" style="31" customWidth="1"/>
    <col min="2" max="2" width="13.44140625" style="32" customWidth="1"/>
    <col min="3" max="3" width="17.5546875" style="33" customWidth="1"/>
    <col min="4" max="4" width="15.5546875" style="34" hidden="1" customWidth="1"/>
    <col min="5" max="6" width="8.6640625" style="34" hidden="1" customWidth="1"/>
    <col min="7" max="7" width="11.5546875" style="34" hidden="1" customWidth="1"/>
    <col min="8" max="8" width="7.6640625" style="34" hidden="1" customWidth="1"/>
    <col min="9" max="9" width="7" style="34" hidden="1" customWidth="1"/>
    <col min="10" max="10" width="8" style="34" hidden="1" customWidth="1"/>
    <col min="11" max="11" width="12.44140625" style="34" hidden="1" customWidth="1"/>
    <col min="12" max="12" width="14.33203125" style="34" hidden="1" customWidth="1"/>
    <col min="13" max="13" width="9.6640625" style="34" hidden="1" customWidth="1"/>
    <col min="14" max="14" width="19.33203125" style="32" customWidth="1"/>
    <col min="15" max="16" width="17.44140625" style="31" customWidth="1"/>
    <col min="17" max="17" width="20.5546875" style="31" customWidth="1"/>
    <col min="18" max="18" width="11.109375" style="31" customWidth="1"/>
    <col min="19" max="20" width="8.88671875" style="31" customWidth="1"/>
    <col min="21" max="21" width="18.6640625" style="31" customWidth="1"/>
    <col min="22" max="22" width="73" style="33" customWidth="1"/>
    <col min="23" max="23" width="89.109375" style="33" customWidth="1"/>
    <col min="24" max="25" width="80.44140625" style="31" customWidth="1"/>
    <col min="26" max="26" width="16.5546875" style="31" customWidth="1"/>
    <col min="27" max="27" width="15.44140625" style="31" customWidth="1"/>
    <col min="28" max="28" width="14.33203125" style="31" customWidth="1"/>
    <col min="29" max="29" width="21" style="31" customWidth="1"/>
    <col min="30" max="30" width="14.88671875" style="31" customWidth="1"/>
    <col min="31" max="31" width="15.88671875" style="31" customWidth="1"/>
    <col min="32" max="32" width="16.6640625" style="31" customWidth="1"/>
    <col min="33" max="33" width="18.109375" style="31" customWidth="1"/>
    <col min="34" max="36" width="8.88671875" style="31" customWidth="1"/>
    <col min="37" max="37" width="44.77734375" style="31" customWidth="1"/>
    <col min="38" max="38" width="60.33203125" style="33" customWidth="1"/>
    <col min="39" max="39" width="12.6640625" style="31" customWidth="1"/>
    <col min="40" max="40" width="60.33203125" style="33" customWidth="1"/>
    <col min="41" max="41" width="14" style="31" customWidth="1"/>
    <col min="42" max="42" width="62.88671875" style="33" customWidth="1"/>
    <col min="43" max="43" width="15.44140625" style="31" customWidth="1"/>
    <col min="44" max="45" width="16.109375" style="31" customWidth="1"/>
    <col min="46" max="46" width="12" style="31" customWidth="1"/>
    <col min="47" max="47" width="13.109375" style="31" customWidth="1"/>
    <col min="48" max="48" width="23.109375" style="62" customWidth="1"/>
    <col min="49" max="49" width="45.33203125" style="1" customWidth="1"/>
    <col min="50" max="51" width="35.44140625" style="32" customWidth="1"/>
    <col min="52" max="52" width="30.88671875" style="1" customWidth="1"/>
    <col min="53" max="53" width="22" style="1" customWidth="1"/>
    <col min="54" max="54" width="26" style="33" customWidth="1"/>
    <col min="55" max="55" width="20.88671875" style="33" customWidth="1"/>
    <col min="56" max="56" width="17.88671875" style="33" customWidth="1"/>
    <col min="57" max="16384" width="8.88671875" style="33"/>
  </cols>
  <sheetData>
    <row r="1" spans="1:56" x14ac:dyDescent="0.25">
      <c r="Z1" s="35">
        <v>0.35</v>
      </c>
      <c r="AA1" s="35">
        <v>0.15</v>
      </c>
      <c r="AB1" s="35">
        <v>0.15</v>
      </c>
      <c r="AC1" s="35">
        <v>0.2</v>
      </c>
      <c r="AD1" s="35">
        <v>0.15</v>
      </c>
      <c r="AE1" s="36"/>
      <c r="AF1" s="35">
        <v>0.4</v>
      </c>
      <c r="AG1" s="35">
        <v>0.6</v>
      </c>
      <c r="AL1" s="89" t="s">
        <v>36</v>
      </c>
      <c r="AM1" s="89"/>
      <c r="AN1" s="89"/>
      <c r="AO1" s="89"/>
      <c r="AP1" s="89"/>
      <c r="AQ1" s="89"/>
      <c r="AW1" s="31"/>
      <c r="AX1" s="31"/>
      <c r="AY1" s="31"/>
      <c r="AZ1" s="31"/>
      <c r="BA1" s="31"/>
      <c r="BB1" s="31"/>
      <c r="BC1" s="31"/>
      <c r="BD1" s="31"/>
    </row>
    <row r="2" spans="1:56" ht="70.95" customHeight="1" x14ac:dyDescent="0.3">
      <c r="A2" s="38" t="s">
        <v>37</v>
      </c>
      <c r="B2" s="38" t="s">
        <v>38</v>
      </c>
      <c r="C2" s="38" t="s">
        <v>39</v>
      </c>
      <c r="D2" s="39" t="s">
        <v>40</v>
      </c>
      <c r="E2" s="39" t="s">
        <v>41</v>
      </c>
      <c r="F2" s="39" t="s">
        <v>42</v>
      </c>
      <c r="G2" s="39" t="s">
        <v>43</v>
      </c>
      <c r="H2" s="39" t="s">
        <v>44</v>
      </c>
      <c r="I2" s="39" t="s">
        <v>45</v>
      </c>
      <c r="J2" s="39" t="s">
        <v>46</v>
      </c>
      <c r="K2" s="39" t="s">
        <v>47</v>
      </c>
      <c r="L2" s="39" t="s">
        <v>48</v>
      </c>
      <c r="M2" s="39" t="s">
        <v>49</v>
      </c>
      <c r="N2" s="38" t="s">
        <v>50</v>
      </c>
      <c r="O2" s="38" t="s">
        <v>51</v>
      </c>
      <c r="P2" s="38" t="s">
        <v>406</v>
      </c>
      <c r="Q2" s="38" t="s">
        <v>52</v>
      </c>
      <c r="R2" s="38" t="s">
        <v>53</v>
      </c>
      <c r="S2" s="38" t="s">
        <v>54</v>
      </c>
      <c r="T2" s="38" t="s">
        <v>55</v>
      </c>
      <c r="U2" s="38" t="s">
        <v>56</v>
      </c>
      <c r="V2" s="38" t="s">
        <v>57</v>
      </c>
      <c r="W2" s="38" t="s">
        <v>414</v>
      </c>
      <c r="X2" s="38" t="s">
        <v>58</v>
      </c>
      <c r="Y2" s="38" t="s">
        <v>59</v>
      </c>
      <c r="Z2" s="38" t="s">
        <v>60</v>
      </c>
      <c r="AA2" s="38" t="s">
        <v>61</v>
      </c>
      <c r="AB2" s="38" t="s">
        <v>62</v>
      </c>
      <c r="AC2" s="38" t="s">
        <v>63</v>
      </c>
      <c r="AD2" s="38" t="s">
        <v>64</v>
      </c>
      <c r="AE2" s="38" t="s">
        <v>65</v>
      </c>
      <c r="AF2" s="38" t="s">
        <v>66</v>
      </c>
      <c r="AG2" s="38" t="s">
        <v>67</v>
      </c>
      <c r="AH2" s="38" t="s">
        <v>68</v>
      </c>
      <c r="AI2" s="38" t="s">
        <v>69</v>
      </c>
      <c r="AJ2" s="38" t="s">
        <v>70</v>
      </c>
      <c r="AK2" s="38" t="s">
        <v>405</v>
      </c>
      <c r="AL2" s="38" t="s">
        <v>402</v>
      </c>
      <c r="AM2" s="38" t="s">
        <v>71</v>
      </c>
      <c r="AN2" s="38" t="s">
        <v>403</v>
      </c>
      <c r="AO2" s="38" t="s">
        <v>71</v>
      </c>
      <c r="AP2" s="40" t="s">
        <v>404</v>
      </c>
      <c r="AQ2" s="38" t="s">
        <v>71</v>
      </c>
      <c r="AR2" s="38" t="s">
        <v>72</v>
      </c>
      <c r="AS2" s="38" t="s">
        <v>73</v>
      </c>
      <c r="AT2" s="38" t="s">
        <v>74</v>
      </c>
      <c r="AU2" s="38" t="s">
        <v>75</v>
      </c>
      <c r="AV2" s="38" t="s">
        <v>76</v>
      </c>
      <c r="AW2" s="38" t="s">
        <v>77</v>
      </c>
      <c r="AX2" s="38" t="s">
        <v>78</v>
      </c>
      <c r="AY2" s="38" t="s">
        <v>79</v>
      </c>
      <c r="AZ2" s="38" t="s">
        <v>80</v>
      </c>
      <c r="BA2" s="38" t="s">
        <v>81</v>
      </c>
      <c r="BB2" s="38" t="s">
        <v>82</v>
      </c>
      <c r="BC2" s="38" t="s">
        <v>83</v>
      </c>
      <c r="BD2" s="38" t="s">
        <v>84</v>
      </c>
    </row>
    <row r="3" spans="1:56" ht="328.2" customHeight="1" x14ac:dyDescent="0.3">
      <c r="A3" s="41">
        <v>1</v>
      </c>
      <c r="B3" s="38" t="s">
        <v>85</v>
      </c>
      <c r="C3" s="42" t="s">
        <v>415</v>
      </c>
      <c r="D3" s="43" t="s">
        <v>86</v>
      </c>
      <c r="E3" s="43" t="s">
        <v>86</v>
      </c>
      <c r="F3" s="43" t="s">
        <v>86</v>
      </c>
      <c r="G3" s="43" t="s">
        <v>86</v>
      </c>
      <c r="H3" s="43" t="s">
        <v>86</v>
      </c>
      <c r="I3" s="43" t="s">
        <v>86</v>
      </c>
      <c r="J3" s="43" t="s">
        <v>86</v>
      </c>
      <c r="K3" s="43" t="s">
        <v>86</v>
      </c>
      <c r="L3" s="43" t="s">
        <v>86</v>
      </c>
      <c r="M3" s="43" t="s">
        <v>86</v>
      </c>
      <c r="N3" s="42" t="s">
        <v>87</v>
      </c>
      <c r="O3" s="43" t="s">
        <v>88</v>
      </c>
      <c r="P3" s="43" t="s">
        <v>89</v>
      </c>
      <c r="Q3" s="43" t="s">
        <v>88</v>
      </c>
      <c r="R3" s="43" t="s">
        <v>90</v>
      </c>
      <c r="S3" s="43" t="s">
        <v>90</v>
      </c>
      <c r="T3" s="43" t="s">
        <v>90</v>
      </c>
      <c r="U3" s="43" t="s">
        <v>88</v>
      </c>
      <c r="V3" s="44" t="s">
        <v>91</v>
      </c>
      <c r="W3" s="2" t="s">
        <v>92</v>
      </c>
      <c r="X3" s="45" t="s">
        <v>93</v>
      </c>
      <c r="Y3" s="45" t="s">
        <v>93</v>
      </c>
      <c r="Z3" s="42">
        <v>1</v>
      </c>
      <c r="AA3" s="46">
        <v>3</v>
      </c>
      <c r="AB3" s="46">
        <v>3</v>
      </c>
      <c r="AC3" s="46">
        <v>1</v>
      </c>
      <c r="AD3" s="46">
        <v>1</v>
      </c>
      <c r="AE3" s="46">
        <f>(Z3*Z$1)+(AA3*AA$1)+(AB3*AB$1)+(AC3*AC$1)+(AD3*AD$1)</f>
        <v>1.5999999999999999</v>
      </c>
      <c r="AF3" s="46">
        <v>3</v>
      </c>
      <c r="AG3" s="46">
        <v>4</v>
      </c>
      <c r="AH3" s="46">
        <f t="shared" ref="AH3:AH64" si="0">(AF3*$AF$1)+(AG3*$AG$1)</f>
        <v>3.6</v>
      </c>
      <c r="AI3" s="47">
        <f t="shared" ref="AI3:AI64" si="1">AE3*AH3</f>
        <v>5.76</v>
      </c>
      <c r="AJ3" s="30" t="str">
        <f t="shared" ref="AJ3:AJ64" si="2">IF(AI3="","",IF(AI3&gt;16,"A",IF(AI3&gt;5,"M",IF(AI3&gt;2,"B","R"))))</f>
        <v>M</v>
      </c>
      <c r="AK3" s="2" t="s">
        <v>442</v>
      </c>
      <c r="AL3" s="2" t="s">
        <v>418</v>
      </c>
      <c r="AM3" s="43">
        <v>1</v>
      </c>
      <c r="AN3" s="2" t="s">
        <v>443</v>
      </c>
      <c r="AO3" s="43">
        <v>2</v>
      </c>
      <c r="AP3" s="2" t="s">
        <v>417</v>
      </c>
      <c r="AQ3" s="43">
        <v>4</v>
      </c>
      <c r="AR3" s="43">
        <f t="shared" ref="AR3:AR34" si="3">AM3+AO3+AQ3</f>
        <v>7</v>
      </c>
      <c r="AS3" s="30" t="str">
        <f t="shared" ref="AS3:AS64" si="4">IF(AR3="","",IF(AR3=0,"0%",IF(AR3&lt;=4,"50%",IF(AR3&gt;4,"80%"))))</f>
        <v>80%</v>
      </c>
      <c r="AT3" s="48">
        <f t="shared" ref="AT3:AT34" si="5">AI3-(AI3*AS3)</f>
        <v>1.1520000000000001</v>
      </c>
      <c r="AU3" s="30" t="str">
        <f t="shared" ref="AU3:AU64" si="6">IF(AT3="","",IF(AT3&gt;16,"A",IF(AT3&gt;5,"M",IF(AT3&gt;2,"B","R"))))</f>
        <v>R</v>
      </c>
      <c r="AV3" s="30" t="s">
        <v>94</v>
      </c>
      <c r="AW3" s="45" t="s">
        <v>93</v>
      </c>
      <c r="AX3" s="45" t="s">
        <v>93</v>
      </c>
      <c r="AY3" s="45" t="s">
        <v>93</v>
      </c>
      <c r="AZ3" s="45" t="s">
        <v>93</v>
      </c>
      <c r="BA3" s="45" t="s">
        <v>93</v>
      </c>
      <c r="BB3" s="45" t="s">
        <v>93</v>
      </c>
      <c r="BC3" s="45" t="s">
        <v>93</v>
      </c>
      <c r="BD3" s="45" t="s">
        <v>93</v>
      </c>
    </row>
    <row r="4" spans="1:56" ht="262.2" customHeight="1" x14ac:dyDescent="0.3">
      <c r="A4" s="41">
        <v>2</v>
      </c>
      <c r="B4" s="49" t="s">
        <v>95</v>
      </c>
      <c r="C4" s="42" t="s">
        <v>96</v>
      </c>
      <c r="D4" s="43" t="s">
        <v>86</v>
      </c>
      <c r="E4" s="43" t="s">
        <v>86</v>
      </c>
      <c r="F4" s="43" t="s">
        <v>86</v>
      </c>
      <c r="G4" s="43" t="s">
        <v>86</v>
      </c>
      <c r="H4" s="43" t="s">
        <v>86</v>
      </c>
      <c r="I4" s="43" t="s">
        <v>86</v>
      </c>
      <c r="J4" s="43" t="s">
        <v>86</v>
      </c>
      <c r="K4" s="43" t="s">
        <v>86</v>
      </c>
      <c r="L4" s="43" t="s">
        <v>86</v>
      </c>
      <c r="M4" s="43" t="s">
        <v>86</v>
      </c>
      <c r="N4" s="42" t="s">
        <v>87</v>
      </c>
      <c r="O4" s="43" t="s">
        <v>88</v>
      </c>
      <c r="P4" s="43" t="s">
        <v>89</v>
      </c>
      <c r="Q4" s="43" t="s">
        <v>88</v>
      </c>
      <c r="R4" s="43" t="s">
        <v>90</v>
      </c>
      <c r="S4" s="43" t="s">
        <v>90</v>
      </c>
      <c r="T4" s="43" t="s">
        <v>90</v>
      </c>
      <c r="U4" s="43" t="s">
        <v>88</v>
      </c>
      <c r="V4" s="50" t="s">
        <v>91</v>
      </c>
      <c r="W4" s="51" t="s">
        <v>97</v>
      </c>
      <c r="X4" s="45" t="s">
        <v>93</v>
      </c>
      <c r="Y4" s="45" t="s">
        <v>93</v>
      </c>
      <c r="Z4" s="43">
        <v>3</v>
      </c>
      <c r="AA4" s="43">
        <v>3</v>
      </c>
      <c r="AB4" s="43">
        <v>3</v>
      </c>
      <c r="AC4" s="43">
        <v>1</v>
      </c>
      <c r="AD4" s="43">
        <v>1</v>
      </c>
      <c r="AE4" s="46">
        <f t="shared" ref="AE4:AE66" si="7">(Z4*Z$1)+(AA4*AA$1)+(AB4*AB$1)+(AC4*AC$1)+(AD4*AD$1)</f>
        <v>2.2999999999999998</v>
      </c>
      <c r="AF4" s="43">
        <v>3</v>
      </c>
      <c r="AG4" s="43">
        <v>3</v>
      </c>
      <c r="AH4" s="46">
        <f>(AF4*$AF$1)+(AG4*$AG$1)</f>
        <v>3</v>
      </c>
      <c r="AI4" s="47">
        <f t="shared" si="1"/>
        <v>6.8999999999999995</v>
      </c>
      <c r="AJ4" s="30" t="str">
        <f t="shared" si="2"/>
        <v>M</v>
      </c>
      <c r="AK4" s="2" t="s">
        <v>444</v>
      </c>
      <c r="AL4" s="2" t="s">
        <v>418</v>
      </c>
      <c r="AM4" s="43">
        <v>1</v>
      </c>
      <c r="AN4" s="2" t="s">
        <v>98</v>
      </c>
      <c r="AO4" s="43">
        <v>1</v>
      </c>
      <c r="AP4" s="2" t="s">
        <v>417</v>
      </c>
      <c r="AQ4" s="43">
        <v>3</v>
      </c>
      <c r="AR4" s="43">
        <f t="shared" si="3"/>
        <v>5</v>
      </c>
      <c r="AS4" s="30" t="str">
        <f t="shared" si="4"/>
        <v>80%</v>
      </c>
      <c r="AT4" s="48">
        <f t="shared" si="5"/>
        <v>1.38</v>
      </c>
      <c r="AU4" s="30" t="str">
        <f t="shared" si="6"/>
        <v>R</v>
      </c>
      <c r="AV4" s="30" t="s">
        <v>94</v>
      </c>
      <c r="AW4" s="45" t="s">
        <v>93</v>
      </c>
      <c r="AX4" s="45" t="s">
        <v>93</v>
      </c>
      <c r="AY4" s="45" t="s">
        <v>93</v>
      </c>
      <c r="AZ4" s="45" t="s">
        <v>93</v>
      </c>
      <c r="BA4" s="45" t="s">
        <v>93</v>
      </c>
      <c r="BB4" s="45" t="s">
        <v>93</v>
      </c>
      <c r="BC4" s="45" t="s">
        <v>93</v>
      </c>
      <c r="BD4" s="45" t="s">
        <v>93</v>
      </c>
    </row>
    <row r="5" spans="1:56" ht="280.95" customHeight="1" x14ac:dyDescent="0.3">
      <c r="A5" s="41">
        <v>3</v>
      </c>
      <c r="B5" s="49" t="s">
        <v>95</v>
      </c>
      <c r="C5" s="42" t="s">
        <v>99</v>
      </c>
      <c r="D5" s="43" t="s">
        <v>86</v>
      </c>
      <c r="E5" s="43" t="s">
        <v>86</v>
      </c>
      <c r="F5" s="43" t="s">
        <v>86</v>
      </c>
      <c r="G5" s="43" t="s">
        <v>86</v>
      </c>
      <c r="H5" s="43" t="s">
        <v>86</v>
      </c>
      <c r="I5" s="43" t="s">
        <v>86</v>
      </c>
      <c r="J5" s="43" t="s">
        <v>86</v>
      </c>
      <c r="K5" s="43" t="s">
        <v>86</v>
      </c>
      <c r="L5" s="43" t="s">
        <v>86</v>
      </c>
      <c r="M5" s="43" t="s">
        <v>86</v>
      </c>
      <c r="N5" s="42" t="s">
        <v>87</v>
      </c>
      <c r="O5" s="43" t="s">
        <v>88</v>
      </c>
      <c r="P5" s="43" t="s">
        <v>89</v>
      </c>
      <c r="Q5" s="43" t="s">
        <v>88</v>
      </c>
      <c r="R5" s="43" t="s">
        <v>90</v>
      </c>
      <c r="S5" s="43" t="s">
        <v>90</v>
      </c>
      <c r="T5" s="43" t="s">
        <v>90</v>
      </c>
      <c r="U5" s="43" t="s">
        <v>88</v>
      </c>
      <c r="V5" s="50" t="s">
        <v>91</v>
      </c>
      <c r="W5" s="51" t="s">
        <v>100</v>
      </c>
      <c r="X5" s="45" t="s">
        <v>93</v>
      </c>
      <c r="Y5" s="45" t="s">
        <v>93</v>
      </c>
      <c r="Z5" s="43">
        <v>3</v>
      </c>
      <c r="AA5" s="43">
        <v>3</v>
      </c>
      <c r="AB5" s="43">
        <v>3</v>
      </c>
      <c r="AC5" s="43">
        <v>1</v>
      </c>
      <c r="AD5" s="43">
        <v>1</v>
      </c>
      <c r="AE5" s="46">
        <f t="shared" si="7"/>
        <v>2.2999999999999998</v>
      </c>
      <c r="AF5" s="43">
        <v>3</v>
      </c>
      <c r="AG5" s="43">
        <v>3</v>
      </c>
      <c r="AH5" s="46">
        <f t="shared" si="0"/>
        <v>3</v>
      </c>
      <c r="AI5" s="47">
        <f>AE5*AH5</f>
        <v>6.8999999999999995</v>
      </c>
      <c r="AJ5" s="30" t="str">
        <f t="shared" si="2"/>
        <v>M</v>
      </c>
      <c r="AK5" s="2" t="s">
        <v>445</v>
      </c>
      <c r="AL5" s="2" t="s">
        <v>418</v>
      </c>
      <c r="AM5" s="43">
        <v>1</v>
      </c>
      <c r="AN5" s="2" t="s">
        <v>101</v>
      </c>
      <c r="AO5" s="43">
        <v>2</v>
      </c>
      <c r="AP5" s="2" t="s">
        <v>417</v>
      </c>
      <c r="AQ5" s="43">
        <v>4</v>
      </c>
      <c r="AR5" s="43">
        <f t="shared" si="3"/>
        <v>7</v>
      </c>
      <c r="AS5" s="30" t="str">
        <f t="shared" si="4"/>
        <v>80%</v>
      </c>
      <c r="AT5" s="48">
        <f t="shared" si="5"/>
        <v>1.38</v>
      </c>
      <c r="AU5" s="30" t="str">
        <f t="shared" si="6"/>
        <v>R</v>
      </c>
      <c r="AV5" s="30" t="s">
        <v>94</v>
      </c>
      <c r="AW5" s="45" t="s">
        <v>93</v>
      </c>
      <c r="AX5" s="45" t="s">
        <v>93</v>
      </c>
      <c r="AY5" s="45" t="s">
        <v>93</v>
      </c>
      <c r="AZ5" s="45" t="s">
        <v>93</v>
      </c>
      <c r="BA5" s="45" t="s">
        <v>93</v>
      </c>
      <c r="BB5" s="45" t="s">
        <v>93</v>
      </c>
      <c r="BC5" s="45" t="s">
        <v>93</v>
      </c>
      <c r="BD5" s="45" t="s">
        <v>93</v>
      </c>
    </row>
    <row r="6" spans="1:56" ht="285.60000000000002" customHeight="1" x14ac:dyDescent="0.3">
      <c r="A6" s="41">
        <v>4</v>
      </c>
      <c r="B6" s="49" t="s">
        <v>95</v>
      </c>
      <c r="C6" s="42" t="s">
        <v>102</v>
      </c>
      <c r="D6" s="43" t="s">
        <v>86</v>
      </c>
      <c r="E6" s="43" t="s">
        <v>86</v>
      </c>
      <c r="F6" s="43" t="s">
        <v>86</v>
      </c>
      <c r="G6" s="43" t="s">
        <v>86</v>
      </c>
      <c r="H6" s="43" t="s">
        <v>86</v>
      </c>
      <c r="I6" s="43" t="s">
        <v>86</v>
      </c>
      <c r="J6" s="43" t="s">
        <v>86</v>
      </c>
      <c r="K6" s="43" t="s">
        <v>86</v>
      </c>
      <c r="L6" s="43" t="s">
        <v>86</v>
      </c>
      <c r="M6" s="43" t="s">
        <v>86</v>
      </c>
      <c r="N6" s="42" t="s">
        <v>87</v>
      </c>
      <c r="O6" s="43" t="s">
        <v>88</v>
      </c>
      <c r="P6" s="43" t="s">
        <v>89</v>
      </c>
      <c r="Q6" s="43" t="s">
        <v>88</v>
      </c>
      <c r="R6" s="43" t="s">
        <v>90</v>
      </c>
      <c r="S6" s="43" t="s">
        <v>90</v>
      </c>
      <c r="T6" s="43" t="s">
        <v>90</v>
      </c>
      <c r="U6" s="43" t="s">
        <v>88</v>
      </c>
      <c r="V6" s="44" t="s">
        <v>91</v>
      </c>
      <c r="W6" s="2" t="s">
        <v>103</v>
      </c>
      <c r="X6" s="45" t="s">
        <v>93</v>
      </c>
      <c r="Y6" s="45" t="s">
        <v>93</v>
      </c>
      <c r="Z6" s="43">
        <v>3</v>
      </c>
      <c r="AA6" s="43">
        <v>3</v>
      </c>
      <c r="AB6" s="43">
        <v>3</v>
      </c>
      <c r="AC6" s="43">
        <v>1</v>
      </c>
      <c r="AD6" s="43">
        <v>1</v>
      </c>
      <c r="AE6" s="46">
        <f t="shared" si="7"/>
        <v>2.2999999999999998</v>
      </c>
      <c r="AF6" s="43">
        <v>3</v>
      </c>
      <c r="AG6" s="43">
        <v>3</v>
      </c>
      <c r="AH6" s="46">
        <f t="shared" si="0"/>
        <v>3</v>
      </c>
      <c r="AI6" s="47">
        <f t="shared" si="1"/>
        <v>6.8999999999999995</v>
      </c>
      <c r="AJ6" s="30" t="str">
        <f>IF(AI6="","",IF(AI6&gt;16,"A",IF(AI6&gt;5,"M",IF(AI6&gt;2,"B","R"))))</f>
        <v>M</v>
      </c>
      <c r="AK6" s="2" t="s">
        <v>445</v>
      </c>
      <c r="AL6" s="2" t="s">
        <v>418</v>
      </c>
      <c r="AM6" s="43">
        <v>1</v>
      </c>
      <c r="AN6" s="2" t="s">
        <v>104</v>
      </c>
      <c r="AO6" s="43">
        <v>1</v>
      </c>
      <c r="AP6" s="2" t="s">
        <v>417</v>
      </c>
      <c r="AQ6" s="43">
        <v>2</v>
      </c>
      <c r="AR6" s="43">
        <f t="shared" si="3"/>
        <v>4</v>
      </c>
      <c r="AS6" s="30" t="str">
        <f t="shared" si="4"/>
        <v>50%</v>
      </c>
      <c r="AT6" s="48">
        <f t="shared" si="5"/>
        <v>3.4499999999999997</v>
      </c>
      <c r="AU6" s="30" t="str">
        <f t="shared" si="6"/>
        <v>B</v>
      </c>
      <c r="AV6" s="30" t="s">
        <v>94</v>
      </c>
      <c r="AW6" s="45" t="s">
        <v>93</v>
      </c>
      <c r="AX6" s="45" t="s">
        <v>93</v>
      </c>
      <c r="AY6" s="45" t="s">
        <v>93</v>
      </c>
      <c r="AZ6" s="45" t="s">
        <v>93</v>
      </c>
      <c r="BA6" s="45" t="s">
        <v>93</v>
      </c>
      <c r="BB6" s="45" t="s">
        <v>93</v>
      </c>
      <c r="BC6" s="45" t="s">
        <v>93</v>
      </c>
      <c r="BD6" s="45" t="s">
        <v>93</v>
      </c>
    </row>
    <row r="7" spans="1:56" ht="259.2" customHeight="1" x14ac:dyDescent="0.3">
      <c r="A7" s="41">
        <v>5</v>
      </c>
      <c r="B7" s="49" t="s">
        <v>95</v>
      </c>
      <c r="C7" s="42" t="s">
        <v>105</v>
      </c>
      <c r="D7" s="43" t="s">
        <v>86</v>
      </c>
      <c r="E7" s="43" t="s">
        <v>86</v>
      </c>
      <c r="F7" s="43" t="s">
        <v>86</v>
      </c>
      <c r="G7" s="43" t="s">
        <v>86</v>
      </c>
      <c r="H7" s="43" t="s">
        <v>86</v>
      </c>
      <c r="I7" s="43" t="s">
        <v>86</v>
      </c>
      <c r="J7" s="43" t="s">
        <v>86</v>
      </c>
      <c r="K7" s="43" t="s">
        <v>86</v>
      </c>
      <c r="L7" s="43" t="s">
        <v>86</v>
      </c>
      <c r="M7" s="43" t="s">
        <v>86</v>
      </c>
      <c r="N7" s="42" t="s">
        <v>87</v>
      </c>
      <c r="O7" s="43" t="s">
        <v>88</v>
      </c>
      <c r="P7" s="43" t="s">
        <v>89</v>
      </c>
      <c r="Q7" s="43" t="s">
        <v>88</v>
      </c>
      <c r="R7" s="43" t="s">
        <v>90</v>
      </c>
      <c r="S7" s="43" t="s">
        <v>90</v>
      </c>
      <c r="T7" s="43" t="s">
        <v>90</v>
      </c>
      <c r="U7" s="43" t="s">
        <v>88</v>
      </c>
      <c r="V7" s="44" t="s">
        <v>91</v>
      </c>
      <c r="W7" s="2" t="s">
        <v>106</v>
      </c>
      <c r="X7" s="45" t="s">
        <v>93</v>
      </c>
      <c r="Y7" s="45" t="s">
        <v>93</v>
      </c>
      <c r="Z7" s="43">
        <v>3</v>
      </c>
      <c r="AA7" s="43">
        <v>1</v>
      </c>
      <c r="AB7" s="43">
        <v>3</v>
      </c>
      <c r="AC7" s="43">
        <v>1</v>
      </c>
      <c r="AD7" s="43">
        <v>1</v>
      </c>
      <c r="AE7" s="46">
        <f t="shared" si="7"/>
        <v>1.9999999999999996</v>
      </c>
      <c r="AF7" s="43">
        <v>3</v>
      </c>
      <c r="AG7" s="43">
        <v>3</v>
      </c>
      <c r="AH7" s="46">
        <f t="shared" si="0"/>
        <v>3</v>
      </c>
      <c r="AI7" s="47">
        <f t="shared" si="1"/>
        <v>5.9999999999999982</v>
      </c>
      <c r="AJ7" s="30" t="str">
        <f t="shared" si="2"/>
        <v>M</v>
      </c>
      <c r="AK7" s="2" t="s">
        <v>446</v>
      </c>
      <c r="AL7" s="2" t="s">
        <v>418</v>
      </c>
      <c r="AM7" s="43">
        <v>1</v>
      </c>
      <c r="AN7" s="2" t="s">
        <v>104</v>
      </c>
      <c r="AO7" s="43">
        <v>2</v>
      </c>
      <c r="AP7" s="2" t="s">
        <v>417</v>
      </c>
      <c r="AQ7" s="43">
        <v>4</v>
      </c>
      <c r="AR7" s="43">
        <f t="shared" si="3"/>
        <v>7</v>
      </c>
      <c r="AS7" s="30" t="str">
        <f t="shared" si="4"/>
        <v>80%</v>
      </c>
      <c r="AT7" s="48">
        <f t="shared" si="5"/>
        <v>1.1999999999999993</v>
      </c>
      <c r="AU7" s="30" t="str">
        <f t="shared" si="6"/>
        <v>R</v>
      </c>
      <c r="AV7" s="30" t="s">
        <v>94</v>
      </c>
      <c r="AW7" s="45" t="s">
        <v>93</v>
      </c>
      <c r="AX7" s="45" t="s">
        <v>93</v>
      </c>
      <c r="AY7" s="45" t="s">
        <v>93</v>
      </c>
      <c r="AZ7" s="45" t="s">
        <v>93</v>
      </c>
      <c r="BA7" s="45" t="s">
        <v>93</v>
      </c>
      <c r="BB7" s="45" t="s">
        <v>93</v>
      </c>
      <c r="BC7" s="45" t="s">
        <v>93</v>
      </c>
      <c r="BD7" s="45" t="s">
        <v>93</v>
      </c>
    </row>
    <row r="8" spans="1:56" ht="180.6" customHeight="1" x14ac:dyDescent="0.3">
      <c r="A8" s="41">
        <v>6</v>
      </c>
      <c r="B8" s="49" t="s">
        <v>95</v>
      </c>
      <c r="C8" s="42" t="s">
        <v>105</v>
      </c>
      <c r="D8" s="43" t="s">
        <v>86</v>
      </c>
      <c r="E8" s="43" t="s">
        <v>86</v>
      </c>
      <c r="F8" s="43" t="s">
        <v>86</v>
      </c>
      <c r="G8" s="43" t="s">
        <v>86</v>
      </c>
      <c r="H8" s="43" t="s">
        <v>86</v>
      </c>
      <c r="I8" s="43" t="s">
        <v>86</v>
      </c>
      <c r="J8" s="43" t="s">
        <v>86</v>
      </c>
      <c r="K8" s="43" t="s">
        <v>86</v>
      </c>
      <c r="L8" s="43" t="s">
        <v>86</v>
      </c>
      <c r="M8" s="43" t="s">
        <v>86</v>
      </c>
      <c r="N8" s="42" t="s">
        <v>87</v>
      </c>
      <c r="O8" s="43" t="s">
        <v>88</v>
      </c>
      <c r="P8" s="43" t="s">
        <v>89</v>
      </c>
      <c r="Q8" s="43" t="s">
        <v>88</v>
      </c>
      <c r="R8" s="43" t="s">
        <v>88</v>
      </c>
      <c r="S8" s="43" t="s">
        <v>90</v>
      </c>
      <c r="T8" s="43" t="s">
        <v>88</v>
      </c>
      <c r="U8" s="43" t="s">
        <v>88</v>
      </c>
      <c r="V8" s="44" t="s">
        <v>107</v>
      </c>
      <c r="W8" s="2" t="s">
        <v>108</v>
      </c>
      <c r="X8" s="45" t="s">
        <v>93</v>
      </c>
      <c r="Y8" s="45" t="s">
        <v>93</v>
      </c>
      <c r="Z8" s="43">
        <v>3</v>
      </c>
      <c r="AA8" s="43">
        <v>1</v>
      </c>
      <c r="AB8" s="43">
        <v>3</v>
      </c>
      <c r="AC8" s="43">
        <v>1</v>
      </c>
      <c r="AD8" s="43">
        <v>1</v>
      </c>
      <c r="AE8" s="46">
        <f t="shared" ref="AE8" si="8">(Z8*Z$1)+(AA8*AA$1)+(AB8*AB$1)+(AC8*AC$1)+(AD8*AD$1)</f>
        <v>1.9999999999999996</v>
      </c>
      <c r="AF8" s="43">
        <v>3</v>
      </c>
      <c r="AG8" s="43">
        <v>3</v>
      </c>
      <c r="AH8" s="46">
        <f t="shared" ref="AH8" si="9">(AF8*$AF$1)+(AG8*$AG$1)</f>
        <v>3</v>
      </c>
      <c r="AI8" s="47">
        <f t="shared" ref="AI8" si="10">AE8*AH8</f>
        <v>5.9999999999999982</v>
      </c>
      <c r="AJ8" s="30" t="str">
        <f t="shared" ref="AJ8" si="11">IF(AI8="","",IF(AI8&gt;16,"A",IF(AI8&gt;5,"M",IF(AI8&gt;2,"B","R"))))</f>
        <v>M</v>
      </c>
      <c r="AK8" s="2" t="s">
        <v>446</v>
      </c>
      <c r="AL8" s="2" t="s">
        <v>418</v>
      </c>
      <c r="AM8" s="43">
        <v>1</v>
      </c>
      <c r="AN8" s="2" t="s">
        <v>104</v>
      </c>
      <c r="AO8" s="43">
        <v>2</v>
      </c>
      <c r="AP8" s="2" t="s">
        <v>417</v>
      </c>
      <c r="AQ8" s="43">
        <v>4</v>
      </c>
      <c r="AR8" s="43">
        <f t="shared" si="3"/>
        <v>7</v>
      </c>
      <c r="AS8" s="30" t="str">
        <f t="shared" ref="AS8" si="12">IF(AR8="","",IF(AR8=0,"0%",IF(AR8&lt;=4,"50%",IF(AR8&gt;4,"80%"))))</f>
        <v>80%</v>
      </c>
      <c r="AT8" s="48">
        <f t="shared" si="5"/>
        <v>1.1999999999999993</v>
      </c>
      <c r="AU8" s="30" t="str">
        <f t="shared" ref="AU8" si="13">IF(AT8="","",IF(AT8&gt;16,"A",IF(AT8&gt;5,"M",IF(AT8&gt;2,"B","R"))))</f>
        <v>R</v>
      </c>
      <c r="AV8" s="30" t="s">
        <v>94</v>
      </c>
      <c r="AW8" s="45" t="s">
        <v>93</v>
      </c>
      <c r="AX8" s="45" t="s">
        <v>93</v>
      </c>
      <c r="AY8" s="45" t="s">
        <v>93</v>
      </c>
      <c r="AZ8" s="45" t="s">
        <v>93</v>
      </c>
      <c r="BA8" s="45" t="s">
        <v>93</v>
      </c>
      <c r="BB8" s="45" t="s">
        <v>93</v>
      </c>
      <c r="BC8" s="45" t="s">
        <v>93</v>
      </c>
      <c r="BD8" s="45" t="s">
        <v>93</v>
      </c>
    </row>
    <row r="9" spans="1:56" ht="264" customHeight="1" x14ac:dyDescent="0.3">
      <c r="A9" s="41">
        <v>7</v>
      </c>
      <c r="B9" s="49" t="s">
        <v>95</v>
      </c>
      <c r="C9" s="42" t="s">
        <v>416</v>
      </c>
      <c r="D9" s="43" t="s">
        <v>86</v>
      </c>
      <c r="E9" s="43" t="s">
        <v>86</v>
      </c>
      <c r="F9" s="43" t="s">
        <v>86</v>
      </c>
      <c r="G9" s="43" t="s">
        <v>86</v>
      </c>
      <c r="H9" s="43" t="s">
        <v>86</v>
      </c>
      <c r="I9" s="43" t="s">
        <v>86</v>
      </c>
      <c r="J9" s="43" t="s">
        <v>86</v>
      </c>
      <c r="K9" s="43" t="s">
        <v>86</v>
      </c>
      <c r="L9" s="43" t="s">
        <v>86</v>
      </c>
      <c r="M9" s="43" t="s">
        <v>86</v>
      </c>
      <c r="N9" s="42" t="s">
        <v>87</v>
      </c>
      <c r="O9" s="43" t="s">
        <v>88</v>
      </c>
      <c r="P9" s="43" t="s">
        <v>89</v>
      </c>
      <c r="Q9" s="43" t="s">
        <v>88</v>
      </c>
      <c r="R9" s="43" t="s">
        <v>90</v>
      </c>
      <c r="S9" s="43" t="s">
        <v>90</v>
      </c>
      <c r="T9" s="43" t="s">
        <v>90</v>
      </c>
      <c r="U9" s="43" t="s">
        <v>88</v>
      </c>
      <c r="V9" s="44" t="s">
        <v>91</v>
      </c>
      <c r="W9" s="2" t="s">
        <v>110</v>
      </c>
      <c r="X9" s="45" t="s">
        <v>93</v>
      </c>
      <c r="Y9" s="45" t="s">
        <v>93</v>
      </c>
      <c r="Z9" s="43">
        <v>3</v>
      </c>
      <c r="AA9" s="43">
        <v>3</v>
      </c>
      <c r="AB9" s="43">
        <v>3</v>
      </c>
      <c r="AC9" s="43">
        <v>1</v>
      </c>
      <c r="AD9" s="43">
        <v>1</v>
      </c>
      <c r="AE9" s="46">
        <f t="shared" si="7"/>
        <v>2.2999999999999998</v>
      </c>
      <c r="AF9" s="43">
        <v>3</v>
      </c>
      <c r="AG9" s="43">
        <v>3</v>
      </c>
      <c r="AH9" s="46">
        <f t="shared" si="0"/>
        <v>3</v>
      </c>
      <c r="AI9" s="47">
        <f t="shared" si="1"/>
        <v>6.8999999999999995</v>
      </c>
      <c r="AJ9" s="30" t="str">
        <f t="shared" si="2"/>
        <v>M</v>
      </c>
      <c r="AK9" s="2" t="s">
        <v>447</v>
      </c>
      <c r="AL9" s="2" t="s">
        <v>418</v>
      </c>
      <c r="AM9" s="43">
        <v>1</v>
      </c>
      <c r="AN9" s="2" t="s">
        <v>111</v>
      </c>
      <c r="AO9" s="43">
        <v>2</v>
      </c>
      <c r="AP9" s="2" t="s">
        <v>417</v>
      </c>
      <c r="AQ9" s="43">
        <v>4</v>
      </c>
      <c r="AR9" s="43">
        <f t="shared" si="3"/>
        <v>7</v>
      </c>
      <c r="AS9" s="30" t="str">
        <f t="shared" si="4"/>
        <v>80%</v>
      </c>
      <c r="AT9" s="48">
        <f t="shared" si="5"/>
        <v>1.38</v>
      </c>
      <c r="AU9" s="30" t="str">
        <f t="shared" si="6"/>
        <v>R</v>
      </c>
      <c r="AV9" s="30" t="s">
        <v>94</v>
      </c>
      <c r="AW9" s="45" t="s">
        <v>93</v>
      </c>
      <c r="AX9" s="45" t="s">
        <v>93</v>
      </c>
      <c r="AY9" s="45" t="s">
        <v>93</v>
      </c>
      <c r="AZ9" s="45" t="s">
        <v>93</v>
      </c>
      <c r="BA9" s="45" t="s">
        <v>93</v>
      </c>
      <c r="BB9" s="45" t="s">
        <v>93</v>
      </c>
      <c r="BC9" s="45" t="s">
        <v>93</v>
      </c>
      <c r="BD9" s="45" t="s">
        <v>93</v>
      </c>
    </row>
    <row r="10" spans="1:56" ht="264" customHeight="1" x14ac:dyDescent="0.3">
      <c r="A10" s="41">
        <v>8</v>
      </c>
      <c r="B10" s="49" t="s">
        <v>95</v>
      </c>
      <c r="C10" s="42" t="s">
        <v>109</v>
      </c>
      <c r="D10" s="43" t="s">
        <v>86</v>
      </c>
      <c r="E10" s="43" t="s">
        <v>86</v>
      </c>
      <c r="F10" s="43" t="s">
        <v>86</v>
      </c>
      <c r="G10" s="43" t="s">
        <v>86</v>
      </c>
      <c r="H10" s="43" t="s">
        <v>86</v>
      </c>
      <c r="I10" s="43" t="s">
        <v>86</v>
      </c>
      <c r="J10" s="43" t="s">
        <v>86</v>
      </c>
      <c r="K10" s="43" t="s">
        <v>86</v>
      </c>
      <c r="L10" s="43" t="s">
        <v>86</v>
      </c>
      <c r="M10" s="43" t="s">
        <v>86</v>
      </c>
      <c r="N10" s="42" t="s">
        <v>87</v>
      </c>
      <c r="O10" s="43" t="s">
        <v>88</v>
      </c>
      <c r="P10" s="43" t="s">
        <v>89</v>
      </c>
      <c r="Q10" s="43" t="s">
        <v>88</v>
      </c>
      <c r="R10" s="43" t="s">
        <v>88</v>
      </c>
      <c r="S10" s="43" t="s">
        <v>90</v>
      </c>
      <c r="T10" s="43" t="s">
        <v>88</v>
      </c>
      <c r="U10" s="43" t="s">
        <v>88</v>
      </c>
      <c r="V10" s="44" t="s">
        <v>107</v>
      </c>
      <c r="W10" s="2" t="s">
        <v>112</v>
      </c>
      <c r="X10" s="45" t="s">
        <v>93</v>
      </c>
      <c r="Y10" s="45" t="s">
        <v>93</v>
      </c>
      <c r="Z10" s="43">
        <v>3</v>
      </c>
      <c r="AA10" s="43">
        <v>3</v>
      </c>
      <c r="AB10" s="43">
        <v>3</v>
      </c>
      <c r="AC10" s="43">
        <v>1</v>
      </c>
      <c r="AD10" s="43">
        <v>1</v>
      </c>
      <c r="AE10" s="46">
        <f t="shared" ref="AE10" si="14">(Z10*Z$1)+(AA10*AA$1)+(AB10*AB$1)+(AC10*AC$1)+(AD10*AD$1)</f>
        <v>2.2999999999999998</v>
      </c>
      <c r="AF10" s="43">
        <v>3</v>
      </c>
      <c r="AG10" s="43">
        <v>3</v>
      </c>
      <c r="AH10" s="46">
        <f t="shared" ref="AH10" si="15">(AF10*$AF$1)+(AG10*$AG$1)</f>
        <v>3</v>
      </c>
      <c r="AI10" s="47">
        <f t="shared" ref="AI10" si="16">AE10*AH10</f>
        <v>6.8999999999999995</v>
      </c>
      <c r="AJ10" s="30" t="str">
        <f t="shared" ref="AJ10" si="17">IF(AI10="","",IF(AI10&gt;16,"A",IF(AI10&gt;5,"M",IF(AI10&gt;2,"B","R"))))</f>
        <v>M</v>
      </c>
      <c r="AK10" s="2" t="s">
        <v>447</v>
      </c>
      <c r="AL10" s="2" t="s">
        <v>418</v>
      </c>
      <c r="AM10" s="43">
        <v>1</v>
      </c>
      <c r="AN10" s="2" t="s">
        <v>111</v>
      </c>
      <c r="AO10" s="43">
        <v>2</v>
      </c>
      <c r="AP10" s="2" t="s">
        <v>417</v>
      </c>
      <c r="AQ10" s="43">
        <v>4</v>
      </c>
      <c r="AR10" s="43">
        <f t="shared" si="3"/>
        <v>7</v>
      </c>
      <c r="AS10" s="30" t="str">
        <f t="shared" ref="AS10" si="18">IF(AR10="","",IF(AR10=0,"0%",IF(AR10&lt;=4,"50%",IF(AR10&gt;4,"80%"))))</f>
        <v>80%</v>
      </c>
      <c r="AT10" s="48">
        <f t="shared" si="5"/>
        <v>1.38</v>
      </c>
      <c r="AU10" s="30" t="str">
        <f t="shared" ref="AU10" si="19">IF(AT10="","",IF(AT10&gt;16,"A",IF(AT10&gt;5,"M",IF(AT10&gt;2,"B","R"))))</f>
        <v>R</v>
      </c>
      <c r="AV10" s="30" t="s">
        <v>94</v>
      </c>
      <c r="AW10" s="45" t="s">
        <v>93</v>
      </c>
      <c r="AX10" s="45" t="s">
        <v>93</v>
      </c>
      <c r="AY10" s="45" t="s">
        <v>93</v>
      </c>
      <c r="AZ10" s="45" t="s">
        <v>93</v>
      </c>
      <c r="BA10" s="45" t="s">
        <v>93</v>
      </c>
      <c r="BB10" s="45" t="s">
        <v>93</v>
      </c>
      <c r="BC10" s="45" t="s">
        <v>93</v>
      </c>
      <c r="BD10" s="45" t="s">
        <v>93</v>
      </c>
    </row>
    <row r="11" spans="1:56" ht="259.2" customHeight="1" x14ac:dyDescent="0.3">
      <c r="A11" s="41">
        <v>9</v>
      </c>
      <c r="B11" s="49" t="s">
        <v>95</v>
      </c>
      <c r="C11" s="42" t="s">
        <v>113</v>
      </c>
      <c r="D11" s="43" t="s">
        <v>86</v>
      </c>
      <c r="E11" s="43" t="s">
        <v>86</v>
      </c>
      <c r="F11" s="43" t="s">
        <v>86</v>
      </c>
      <c r="G11" s="43" t="s">
        <v>86</v>
      </c>
      <c r="H11" s="43" t="s">
        <v>86</v>
      </c>
      <c r="I11" s="43" t="s">
        <v>86</v>
      </c>
      <c r="J11" s="43" t="s">
        <v>86</v>
      </c>
      <c r="K11" s="43" t="s">
        <v>86</v>
      </c>
      <c r="L11" s="43" t="s">
        <v>86</v>
      </c>
      <c r="M11" s="43" t="s">
        <v>86</v>
      </c>
      <c r="N11" s="42" t="s">
        <v>87</v>
      </c>
      <c r="O11" s="43" t="s">
        <v>88</v>
      </c>
      <c r="P11" s="43" t="s">
        <v>89</v>
      </c>
      <c r="Q11" s="43" t="s">
        <v>88</v>
      </c>
      <c r="R11" s="43" t="s">
        <v>90</v>
      </c>
      <c r="S11" s="43" t="s">
        <v>90</v>
      </c>
      <c r="T11" s="43" t="s">
        <v>90</v>
      </c>
      <c r="U11" s="43" t="s">
        <v>88</v>
      </c>
      <c r="V11" s="44" t="s">
        <v>91</v>
      </c>
      <c r="W11" s="2" t="s">
        <v>114</v>
      </c>
      <c r="X11" s="45" t="s">
        <v>93</v>
      </c>
      <c r="Y11" s="45" t="s">
        <v>93</v>
      </c>
      <c r="Z11" s="43">
        <v>3</v>
      </c>
      <c r="AA11" s="43">
        <v>3</v>
      </c>
      <c r="AB11" s="43">
        <v>3</v>
      </c>
      <c r="AC11" s="43">
        <v>1</v>
      </c>
      <c r="AD11" s="43">
        <v>1</v>
      </c>
      <c r="AE11" s="46">
        <f t="shared" si="7"/>
        <v>2.2999999999999998</v>
      </c>
      <c r="AF11" s="43">
        <v>3</v>
      </c>
      <c r="AG11" s="43">
        <v>3</v>
      </c>
      <c r="AH11" s="46">
        <f t="shared" si="0"/>
        <v>3</v>
      </c>
      <c r="AI11" s="47">
        <f t="shared" si="1"/>
        <v>6.8999999999999995</v>
      </c>
      <c r="AJ11" s="30" t="str">
        <f t="shared" si="2"/>
        <v>M</v>
      </c>
      <c r="AK11" s="2" t="s">
        <v>448</v>
      </c>
      <c r="AL11" s="2" t="s">
        <v>418</v>
      </c>
      <c r="AM11" s="43">
        <v>1</v>
      </c>
      <c r="AN11" s="2" t="s">
        <v>115</v>
      </c>
      <c r="AO11" s="43">
        <v>2</v>
      </c>
      <c r="AP11" s="2" t="s">
        <v>417</v>
      </c>
      <c r="AQ11" s="43">
        <v>3</v>
      </c>
      <c r="AR11" s="43">
        <f t="shared" si="3"/>
        <v>6</v>
      </c>
      <c r="AS11" s="30" t="str">
        <f t="shared" si="4"/>
        <v>80%</v>
      </c>
      <c r="AT11" s="48">
        <f t="shared" si="5"/>
        <v>1.38</v>
      </c>
      <c r="AU11" s="30" t="str">
        <f t="shared" si="6"/>
        <v>R</v>
      </c>
      <c r="AV11" s="30" t="s">
        <v>94</v>
      </c>
      <c r="AW11" s="45" t="s">
        <v>93</v>
      </c>
      <c r="AX11" s="45" t="s">
        <v>93</v>
      </c>
      <c r="AY11" s="45" t="s">
        <v>93</v>
      </c>
      <c r="AZ11" s="45" t="s">
        <v>93</v>
      </c>
      <c r="BA11" s="45" t="s">
        <v>93</v>
      </c>
      <c r="BB11" s="45" t="s">
        <v>93</v>
      </c>
      <c r="BC11" s="45" t="s">
        <v>93</v>
      </c>
      <c r="BD11" s="45" t="s">
        <v>93</v>
      </c>
    </row>
    <row r="12" spans="1:56" ht="166.95" customHeight="1" x14ac:dyDescent="0.3">
      <c r="A12" s="41">
        <v>10</v>
      </c>
      <c r="B12" s="49" t="s">
        <v>95</v>
      </c>
      <c r="C12" s="42" t="s">
        <v>113</v>
      </c>
      <c r="D12" s="43" t="s">
        <v>86</v>
      </c>
      <c r="E12" s="43" t="s">
        <v>86</v>
      </c>
      <c r="F12" s="43" t="s">
        <v>86</v>
      </c>
      <c r="G12" s="43" t="s">
        <v>86</v>
      </c>
      <c r="H12" s="43" t="s">
        <v>86</v>
      </c>
      <c r="I12" s="43" t="s">
        <v>86</v>
      </c>
      <c r="J12" s="43" t="s">
        <v>86</v>
      </c>
      <c r="K12" s="43" t="s">
        <v>86</v>
      </c>
      <c r="L12" s="43" t="s">
        <v>86</v>
      </c>
      <c r="M12" s="43" t="s">
        <v>86</v>
      </c>
      <c r="N12" s="42" t="s">
        <v>87</v>
      </c>
      <c r="O12" s="43" t="s">
        <v>88</v>
      </c>
      <c r="P12" s="43" t="s">
        <v>89</v>
      </c>
      <c r="Q12" s="43" t="s">
        <v>88</v>
      </c>
      <c r="R12" s="43" t="s">
        <v>88</v>
      </c>
      <c r="S12" s="43" t="s">
        <v>90</v>
      </c>
      <c r="T12" s="43" t="s">
        <v>88</v>
      </c>
      <c r="U12" s="43" t="s">
        <v>88</v>
      </c>
      <c r="V12" s="44" t="s">
        <v>107</v>
      </c>
      <c r="W12" s="2" t="s">
        <v>116</v>
      </c>
      <c r="X12" s="45" t="s">
        <v>93</v>
      </c>
      <c r="Y12" s="45" t="s">
        <v>93</v>
      </c>
      <c r="Z12" s="43">
        <v>3</v>
      </c>
      <c r="AA12" s="43">
        <v>3</v>
      </c>
      <c r="AB12" s="43">
        <v>3</v>
      </c>
      <c r="AC12" s="43">
        <v>1</v>
      </c>
      <c r="AD12" s="43">
        <v>1</v>
      </c>
      <c r="AE12" s="46">
        <f t="shared" ref="AE12" si="20">(Z12*Z$1)+(AA12*AA$1)+(AB12*AB$1)+(AC12*AC$1)+(AD12*AD$1)</f>
        <v>2.2999999999999998</v>
      </c>
      <c r="AF12" s="43">
        <v>3</v>
      </c>
      <c r="AG12" s="43">
        <v>3</v>
      </c>
      <c r="AH12" s="46">
        <f t="shared" ref="AH12" si="21">(AF12*$AF$1)+(AG12*$AG$1)</f>
        <v>3</v>
      </c>
      <c r="AI12" s="47">
        <f t="shared" ref="AI12" si="22">AE12*AH12</f>
        <v>6.8999999999999995</v>
      </c>
      <c r="AJ12" s="30" t="str">
        <f t="shared" ref="AJ12" si="23">IF(AI12="","",IF(AI12&gt;16,"A",IF(AI12&gt;5,"M",IF(AI12&gt;2,"B","R"))))</f>
        <v>M</v>
      </c>
      <c r="AK12" s="2" t="s">
        <v>448</v>
      </c>
      <c r="AL12" s="2" t="s">
        <v>418</v>
      </c>
      <c r="AM12" s="43">
        <v>1</v>
      </c>
      <c r="AN12" s="2" t="s">
        <v>115</v>
      </c>
      <c r="AO12" s="43">
        <v>2</v>
      </c>
      <c r="AP12" s="2" t="s">
        <v>417</v>
      </c>
      <c r="AQ12" s="43">
        <v>3</v>
      </c>
      <c r="AR12" s="43">
        <f t="shared" si="3"/>
        <v>6</v>
      </c>
      <c r="AS12" s="30" t="str">
        <f t="shared" ref="AS12" si="24">IF(AR12="","",IF(AR12=0,"0%",IF(AR12&lt;=4,"50%",IF(AR12&gt;4,"80%"))))</f>
        <v>80%</v>
      </c>
      <c r="AT12" s="48">
        <f t="shared" si="5"/>
        <v>1.38</v>
      </c>
      <c r="AU12" s="30" t="str">
        <f t="shared" ref="AU12" si="25">IF(AT12="","",IF(AT12&gt;16,"A",IF(AT12&gt;5,"M",IF(AT12&gt;2,"B","R"))))</f>
        <v>R</v>
      </c>
      <c r="AV12" s="30" t="s">
        <v>94</v>
      </c>
      <c r="AW12" s="45" t="s">
        <v>93</v>
      </c>
      <c r="AX12" s="45" t="s">
        <v>93</v>
      </c>
      <c r="AY12" s="45" t="s">
        <v>93</v>
      </c>
      <c r="AZ12" s="45" t="s">
        <v>93</v>
      </c>
      <c r="BA12" s="45" t="s">
        <v>93</v>
      </c>
      <c r="BB12" s="45" t="s">
        <v>93</v>
      </c>
      <c r="BC12" s="45" t="s">
        <v>93</v>
      </c>
      <c r="BD12" s="45" t="s">
        <v>93</v>
      </c>
    </row>
    <row r="13" spans="1:56" ht="276" customHeight="1" x14ac:dyDescent="0.3">
      <c r="A13" s="41">
        <v>11</v>
      </c>
      <c r="B13" s="49" t="s">
        <v>95</v>
      </c>
      <c r="C13" s="42" t="s">
        <v>117</v>
      </c>
      <c r="D13" s="43" t="s">
        <v>86</v>
      </c>
      <c r="E13" s="43" t="s">
        <v>86</v>
      </c>
      <c r="F13" s="43" t="s">
        <v>86</v>
      </c>
      <c r="G13" s="43" t="s">
        <v>86</v>
      </c>
      <c r="H13" s="43" t="s">
        <v>86</v>
      </c>
      <c r="I13" s="43" t="s">
        <v>86</v>
      </c>
      <c r="J13" s="43" t="s">
        <v>86</v>
      </c>
      <c r="K13" s="43" t="s">
        <v>86</v>
      </c>
      <c r="L13" s="43" t="s">
        <v>86</v>
      </c>
      <c r="M13" s="43" t="s">
        <v>86</v>
      </c>
      <c r="N13" s="42" t="s">
        <v>87</v>
      </c>
      <c r="O13" s="43" t="s">
        <v>88</v>
      </c>
      <c r="P13" s="43" t="s">
        <v>89</v>
      </c>
      <c r="Q13" s="43" t="s">
        <v>88</v>
      </c>
      <c r="R13" s="43" t="s">
        <v>90</v>
      </c>
      <c r="S13" s="43" t="s">
        <v>90</v>
      </c>
      <c r="T13" s="43" t="s">
        <v>90</v>
      </c>
      <c r="U13" s="43" t="s">
        <v>88</v>
      </c>
      <c r="V13" s="44" t="s">
        <v>91</v>
      </c>
      <c r="W13" s="2" t="s">
        <v>118</v>
      </c>
      <c r="X13" s="45" t="s">
        <v>93</v>
      </c>
      <c r="Y13" s="45" t="s">
        <v>93</v>
      </c>
      <c r="Z13" s="43">
        <v>3</v>
      </c>
      <c r="AA13" s="43">
        <v>3</v>
      </c>
      <c r="AB13" s="43">
        <v>3</v>
      </c>
      <c r="AC13" s="43">
        <v>1</v>
      </c>
      <c r="AD13" s="43">
        <v>1</v>
      </c>
      <c r="AE13" s="46">
        <f t="shared" si="7"/>
        <v>2.2999999999999998</v>
      </c>
      <c r="AF13" s="43">
        <v>3</v>
      </c>
      <c r="AG13" s="43">
        <v>3</v>
      </c>
      <c r="AH13" s="46">
        <f t="shared" si="0"/>
        <v>3</v>
      </c>
      <c r="AI13" s="47">
        <f t="shared" si="1"/>
        <v>6.8999999999999995</v>
      </c>
      <c r="AJ13" s="30" t="str">
        <f t="shared" si="2"/>
        <v>M</v>
      </c>
      <c r="AK13" s="2" t="s">
        <v>449</v>
      </c>
      <c r="AL13" s="2" t="s">
        <v>418</v>
      </c>
      <c r="AM13" s="43">
        <v>1</v>
      </c>
      <c r="AN13" s="2" t="s">
        <v>104</v>
      </c>
      <c r="AO13" s="43">
        <v>1</v>
      </c>
      <c r="AP13" s="2" t="s">
        <v>417</v>
      </c>
      <c r="AQ13" s="43">
        <v>4</v>
      </c>
      <c r="AR13" s="43">
        <f t="shared" si="3"/>
        <v>6</v>
      </c>
      <c r="AS13" s="30" t="str">
        <f t="shared" si="4"/>
        <v>80%</v>
      </c>
      <c r="AT13" s="48">
        <f t="shared" si="5"/>
        <v>1.38</v>
      </c>
      <c r="AU13" s="30" t="str">
        <f t="shared" si="6"/>
        <v>R</v>
      </c>
      <c r="AV13" s="30" t="s">
        <v>94</v>
      </c>
      <c r="AW13" s="45" t="s">
        <v>93</v>
      </c>
      <c r="AX13" s="45" t="s">
        <v>93</v>
      </c>
      <c r="AY13" s="45" t="s">
        <v>93</v>
      </c>
      <c r="AZ13" s="45" t="s">
        <v>93</v>
      </c>
      <c r="BA13" s="45" t="s">
        <v>93</v>
      </c>
      <c r="BB13" s="45" t="s">
        <v>93</v>
      </c>
      <c r="BC13" s="45" t="s">
        <v>93</v>
      </c>
      <c r="BD13" s="45" t="s">
        <v>93</v>
      </c>
    </row>
    <row r="14" spans="1:56" ht="275.39999999999998" customHeight="1" x14ac:dyDescent="0.3">
      <c r="A14" s="41">
        <v>12</v>
      </c>
      <c r="B14" s="49" t="s">
        <v>95</v>
      </c>
      <c r="C14" s="42" t="s">
        <v>119</v>
      </c>
      <c r="D14" s="43" t="s">
        <v>86</v>
      </c>
      <c r="E14" s="43" t="s">
        <v>86</v>
      </c>
      <c r="F14" s="43" t="s">
        <v>86</v>
      </c>
      <c r="G14" s="43" t="s">
        <v>86</v>
      </c>
      <c r="H14" s="43" t="s">
        <v>86</v>
      </c>
      <c r="I14" s="43" t="s">
        <v>86</v>
      </c>
      <c r="J14" s="43" t="s">
        <v>86</v>
      </c>
      <c r="K14" s="43" t="s">
        <v>86</v>
      </c>
      <c r="L14" s="43" t="s">
        <v>86</v>
      </c>
      <c r="M14" s="43" t="s">
        <v>86</v>
      </c>
      <c r="N14" s="42" t="s">
        <v>87</v>
      </c>
      <c r="O14" s="43" t="s">
        <v>88</v>
      </c>
      <c r="P14" s="43" t="s">
        <v>89</v>
      </c>
      <c r="Q14" s="43" t="s">
        <v>88</v>
      </c>
      <c r="R14" s="43" t="s">
        <v>90</v>
      </c>
      <c r="S14" s="43" t="s">
        <v>90</v>
      </c>
      <c r="T14" s="43" t="s">
        <v>90</v>
      </c>
      <c r="U14" s="43" t="s">
        <v>88</v>
      </c>
      <c r="V14" s="44" t="s">
        <v>91</v>
      </c>
      <c r="W14" s="2" t="s">
        <v>120</v>
      </c>
      <c r="X14" s="45" t="s">
        <v>93</v>
      </c>
      <c r="Y14" s="45" t="s">
        <v>93</v>
      </c>
      <c r="Z14" s="43">
        <v>1</v>
      </c>
      <c r="AA14" s="43">
        <v>1</v>
      </c>
      <c r="AB14" s="43">
        <v>3</v>
      </c>
      <c r="AC14" s="43">
        <v>1</v>
      </c>
      <c r="AD14" s="43">
        <v>1</v>
      </c>
      <c r="AE14" s="46">
        <f t="shared" si="7"/>
        <v>1.2999999999999998</v>
      </c>
      <c r="AF14" s="43">
        <v>3</v>
      </c>
      <c r="AG14" s="43">
        <v>3</v>
      </c>
      <c r="AH14" s="46">
        <f t="shared" si="0"/>
        <v>3</v>
      </c>
      <c r="AI14" s="47">
        <f t="shared" si="1"/>
        <v>3.8999999999999995</v>
      </c>
      <c r="AJ14" s="30" t="str">
        <f t="shared" si="2"/>
        <v>B</v>
      </c>
      <c r="AK14" s="2" t="s">
        <v>446</v>
      </c>
      <c r="AL14" s="2" t="s">
        <v>418</v>
      </c>
      <c r="AM14" s="43">
        <v>1</v>
      </c>
      <c r="AN14" s="2" t="s">
        <v>121</v>
      </c>
      <c r="AO14" s="43">
        <v>2</v>
      </c>
      <c r="AP14" s="2" t="s">
        <v>417</v>
      </c>
      <c r="AQ14" s="43">
        <v>4</v>
      </c>
      <c r="AR14" s="43">
        <f t="shared" si="3"/>
        <v>7</v>
      </c>
      <c r="AS14" s="30" t="str">
        <f t="shared" si="4"/>
        <v>80%</v>
      </c>
      <c r="AT14" s="48">
        <f t="shared" si="5"/>
        <v>0.7799999999999998</v>
      </c>
      <c r="AU14" s="30" t="str">
        <f t="shared" si="6"/>
        <v>R</v>
      </c>
      <c r="AV14" s="30" t="s">
        <v>94</v>
      </c>
      <c r="AW14" s="45" t="s">
        <v>93</v>
      </c>
      <c r="AX14" s="45" t="s">
        <v>93</v>
      </c>
      <c r="AY14" s="45" t="s">
        <v>93</v>
      </c>
      <c r="AZ14" s="45" t="s">
        <v>93</v>
      </c>
      <c r="BA14" s="45" t="s">
        <v>93</v>
      </c>
      <c r="BB14" s="45" t="s">
        <v>93</v>
      </c>
      <c r="BC14" s="45" t="s">
        <v>93</v>
      </c>
      <c r="BD14" s="45" t="s">
        <v>93</v>
      </c>
    </row>
    <row r="15" spans="1:56" ht="275.39999999999998" customHeight="1" x14ac:dyDescent="0.3">
      <c r="A15" s="41">
        <v>13</v>
      </c>
      <c r="B15" s="49" t="s">
        <v>95</v>
      </c>
      <c r="C15" s="42" t="s">
        <v>119</v>
      </c>
      <c r="D15" s="43" t="s">
        <v>86</v>
      </c>
      <c r="E15" s="43" t="s">
        <v>86</v>
      </c>
      <c r="F15" s="43" t="s">
        <v>86</v>
      </c>
      <c r="G15" s="43" t="s">
        <v>86</v>
      </c>
      <c r="H15" s="43" t="s">
        <v>86</v>
      </c>
      <c r="I15" s="43" t="s">
        <v>86</v>
      </c>
      <c r="J15" s="43" t="s">
        <v>86</v>
      </c>
      <c r="K15" s="43" t="s">
        <v>86</v>
      </c>
      <c r="L15" s="43" t="s">
        <v>86</v>
      </c>
      <c r="M15" s="43" t="s">
        <v>86</v>
      </c>
      <c r="N15" s="42" t="s">
        <v>87</v>
      </c>
      <c r="O15" s="43" t="s">
        <v>88</v>
      </c>
      <c r="P15" s="43" t="s">
        <v>89</v>
      </c>
      <c r="Q15" s="43" t="s">
        <v>88</v>
      </c>
      <c r="R15" s="43" t="s">
        <v>88</v>
      </c>
      <c r="S15" s="43" t="s">
        <v>90</v>
      </c>
      <c r="T15" s="43" t="s">
        <v>88</v>
      </c>
      <c r="U15" s="43" t="s">
        <v>88</v>
      </c>
      <c r="V15" s="44" t="s">
        <v>107</v>
      </c>
      <c r="W15" s="2" t="s">
        <v>122</v>
      </c>
      <c r="X15" s="45" t="s">
        <v>93</v>
      </c>
      <c r="Y15" s="45" t="s">
        <v>93</v>
      </c>
      <c r="Z15" s="43">
        <v>1</v>
      </c>
      <c r="AA15" s="43">
        <v>1</v>
      </c>
      <c r="AB15" s="43">
        <v>3</v>
      </c>
      <c r="AC15" s="43">
        <v>1</v>
      </c>
      <c r="AD15" s="43">
        <v>1</v>
      </c>
      <c r="AE15" s="46">
        <f t="shared" ref="AE15" si="26">(Z15*Z$1)+(AA15*AA$1)+(AB15*AB$1)+(AC15*AC$1)+(AD15*AD$1)</f>
        <v>1.2999999999999998</v>
      </c>
      <c r="AF15" s="43">
        <v>3</v>
      </c>
      <c r="AG15" s="43">
        <v>3</v>
      </c>
      <c r="AH15" s="46">
        <f t="shared" ref="AH15" si="27">(AF15*$AF$1)+(AG15*$AG$1)</f>
        <v>3</v>
      </c>
      <c r="AI15" s="47">
        <f t="shared" ref="AI15" si="28">AE15*AH15</f>
        <v>3.8999999999999995</v>
      </c>
      <c r="AJ15" s="30" t="str">
        <f t="shared" ref="AJ15" si="29">IF(AI15="","",IF(AI15&gt;16,"A",IF(AI15&gt;5,"M",IF(AI15&gt;2,"B","R"))))</f>
        <v>B</v>
      </c>
      <c r="AK15" s="2" t="s">
        <v>446</v>
      </c>
      <c r="AL15" s="2" t="s">
        <v>418</v>
      </c>
      <c r="AM15" s="43">
        <v>1</v>
      </c>
      <c r="AN15" s="2" t="s">
        <v>121</v>
      </c>
      <c r="AO15" s="43">
        <v>2</v>
      </c>
      <c r="AP15" s="2" t="s">
        <v>417</v>
      </c>
      <c r="AQ15" s="43">
        <v>4</v>
      </c>
      <c r="AR15" s="43">
        <f t="shared" si="3"/>
        <v>7</v>
      </c>
      <c r="AS15" s="30" t="str">
        <f t="shared" ref="AS15" si="30">IF(AR15="","",IF(AR15=0,"0%",IF(AR15&lt;=4,"50%",IF(AR15&gt;4,"80%"))))</f>
        <v>80%</v>
      </c>
      <c r="AT15" s="48">
        <f t="shared" si="5"/>
        <v>0.7799999999999998</v>
      </c>
      <c r="AU15" s="30" t="str">
        <f t="shared" ref="AU15" si="31">IF(AT15="","",IF(AT15&gt;16,"A",IF(AT15&gt;5,"M",IF(AT15&gt;2,"B","R"))))</f>
        <v>R</v>
      </c>
      <c r="AV15" s="30" t="s">
        <v>94</v>
      </c>
      <c r="AW15" s="45" t="s">
        <v>93</v>
      </c>
      <c r="AX15" s="45" t="s">
        <v>93</v>
      </c>
      <c r="AY15" s="45" t="s">
        <v>93</v>
      </c>
      <c r="AZ15" s="45" t="s">
        <v>93</v>
      </c>
      <c r="BA15" s="45" t="s">
        <v>93</v>
      </c>
      <c r="BB15" s="45" t="s">
        <v>93</v>
      </c>
      <c r="BC15" s="45" t="s">
        <v>93</v>
      </c>
      <c r="BD15" s="45" t="s">
        <v>93</v>
      </c>
    </row>
    <row r="16" spans="1:56" ht="292.95" customHeight="1" x14ac:dyDescent="0.3">
      <c r="A16" s="41">
        <v>14</v>
      </c>
      <c r="B16" s="38" t="s">
        <v>123</v>
      </c>
      <c r="C16" s="42" t="s">
        <v>124</v>
      </c>
      <c r="D16" s="43" t="s">
        <v>86</v>
      </c>
      <c r="E16" s="43" t="s">
        <v>86</v>
      </c>
      <c r="F16" s="43" t="s">
        <v>86</v>
      </c>
      <c r="G16" s="43" t="s">
        <v>86</v>
      </c>
      <c r="H16" s="43" t="s">
        <v>86</v>
      </c>
      <c r="I16" s="43" t="s">
        <v>86</v>
      </c>
      <c r="J16" s="43" t="s">
        <v>86</v>
      </c>
      <c r="K16" s="43" t="s">
        <v>86</v>
      </c>
      <c r="L16" s="43" t="s">
        <v>86</v>
      </c>
      <c r="M16" s="43" t="s">
        <v>86</v>
      </c>
      <c r="N16" s="42" t="s">
        <v>125</v>
      </c>
      <c r="O16" s="43" t="s">
        <v>90</v>
      </c>
      <c r="P16" s="43" t="s">
        <v>126</v>
      </c>
      <c r="Q16" s="43" t="s">
        <v>88</v>
      </c>
      <c r="R16" s="43" t="s">
        <v>127</v>
      </c>
      <c r="S16" s="43" t="s">
        <v>90</v>
      </c>
      <c r="T16" s="43" t="s">
        <v>90</v>
      </c>
      <c r="U16" s="43" t="s">
        <v>88</v>
      </c>
      <c r="V16" s="44" t="s">
        <v>91</v>
      </c>
      <c r="W16" s="2" t="s">
        <v>128</v>
      </c>
      <c r="X16" s="52" t="s">
        <v>93</v>
      </c>
      <c r="Y16" s="52" t="s">
        <v>93</v>
      </c>
      <c r="Z16" s="43">
        <v>3</v>
      </c>
      <c r="AA16" s="43">
        <v>3</v>
      </c>
      <c r="AB16" s="43">
        <v>3</v>
      </c>
      <c r="AC16" s="43">
        <v>1</v>
      </c>
      <c r="AD16" s="43">
        <v>5</v>
      </c>
      <c r="AE16" s="46">
        <f t="shared" si="7"/>
        <v>2.9</v>
      </c>
      <c r="AF16" s="43">
        <v>5</v>
      </c>
      <c r="AG16" s="43">
        <v>5</v>
      </c>
      <c r="AH16" s="46">
        <f t="shared" si="0"/>
        <v>5</v>
      </c>
      <c r="AI16" s="47">
        <f t="shared" si="1"/>
        <v>14.5</v>
      </c>
      <c r="AJ16" s="30" t="str">
        <f t="shared" si="2"/>
        <v>M</v>
      </c>
      <c r="AK16" s="2" t="s">
        <v>130</v>
      </c>
      <c r="AL16" s="2" t="s">
        <v>418</v>
      </c>
      <c r="AM16" s="43">
        <v>1</v>
      </c>
      <c r="AN16" s="2" t="s">
        <v>129</v>
      </c>
      <c r="AO16" s="43">
        <v>1</v>
      </c>
      <c r="AP16" s="2" t="s">
        <v>417</v>
      </c>
      <c r="AQ16" s="43">
        <v>2</v>
      </c>
      <c r="AR16" s="43">
        <f t="shared" si="3"/>
        <v>4</v>
      </c>
      <c r="AS16" s="30" t="str">
        <f t="shared" si="4"/>
        <v>50%</v>
      </c>
      <c r="AT16" s="48">
        <f t="shared" si="5"/>
        <v>7.25</v>
      </c>
      <c r="AU16" s="30" t="str">
        <f t="shared" si="6"/>
        <v>M</v>
      </c>
      <c r="AV16" s="30" t="s">
        <v>131</v>
      </c>
      <c r="AW16" s="3" t="s">
        <v>452</v>
      </c>
      <c r="AX16" s="42" t="s">
        <v>93</v>
      </c>
      <c r="AY16" s="3" t="s">
        <v>132</v>
      </c>
      <c r="AZ16" s="3" t="s">
        <v>456</v>
      </c>
      <c r="BA16" s="3" t="s">
        <v>453</v>
      </c>
      <c r="BB16" s="3" t="s">
        <v>133</v>
      </c>
      <c r="BC16" s="3" t="s">
        <v>454</v>
      </c>
      <c r="BD16" s="3" t="s">
        <v>134</v>
      </c>
    </row>
    <row r="17" spans="1:56" ht="229.95" customHeight="1" x14ac:dyDescent="0.3">
      <c r="A17" s="41">
        <v>15</v>
      </c>
      <c r="B17" s="38" t="s">
        <v>123</v>
      </c>
      <c r="C17" s="42" t="s">
        <v>124</v>
      </c>
      <c r="D17" s="43" t="s">
        <v>86</v>
      </c>
      <c r="E17" s="43" t="s">
        <v>86</v>
      </c>
      <c r="F17" s="43" t="s">
        <v>86</v>
      </c>
      <c r="G17" s="43" t="s">
        <v>86</v>
      </c>
      <c r="H17" s="43" t="s">
        <v>86</v>
      </c>
      <c r="I17" s="43" t="s">
        <v>86</v>
      </c>
      <c r="J17" s="43" t="s">
        <v>86</v>
      </c>
      <c r="K17" s="43" t="s">
        <v>86</v>
      </c>
      <c r="L17" s="43" t="s">
        <v>86</v>
      </c>
      <c r="M17" s="43" t="s">
        <v>86</v>
      </c>
      <c r="N17" s="42" t="s">
        <v>125</v>
      </c>
      <c r="O17" s="43" t="s">
        <v>90</v>
      </c>
      <c r="P17" s="43" t="s">
        <v>126</v>
      </c>
      <c r="Q17" s="43" t="s">
        <v>88</v>
      </c>
      <c r="R17" s="43" t="s">
        <v>90</v>
      </c>
      <c r="S17" s="43" t="s">
        <v>88</v>
      </c>
      <c r="T17" s="43" t="s">
        <v>88</v>
      </c>
      <c r="U17" s="43" t="s">
        <v>90</v>
      </c>
      <c r="V17" s="52" t="s">
        <v>93</v>
      </c>
      <c r="W17" s="52" t="s">
        <v>93</v>
      </c>
      <c r="X17" s="45" t="s">
        <v>135</v>
      </c>
      <c r="Y17" s="45" t="s">
        <v>136</v>
      </c>
      <c r="Z17" s="43">
        <v>3</v>
      </c>
      <c r="AA17" s="43">
        <v>3</v>
      </c>
      <c r="AB17" s="43">
        <v>3</v>
      </c>
      <c r="AC17" s="43">
        <v>1</v>
      </c>
      <c r="AD17" s="43">
        <v>5</v>
      </c>
      <c r="AE17" s="46">
        <f>(Z17*Z$1)+(AA17*AA$1)+(AB17*AB$1)+(AC17*AC$1)+(AD17*AD$1)</f>
        <v>2.9</v>
      </c>
      <c r="AF17" s="43">
        <v>5</v>
      </c>
      <c r="AG17" s="43">
        <v>5</v>
      </c>
      <c r="AH17" s="46">
        <f t="shared" ref="AH17" si="32">(AF17*$AF$1)+(AG17*$AG$1)</f>
        <v>5</v>
      </c>
      <c r="AI17" s="47">
        <f t="shared" ref="AI17" si="33">AE17*AH17</f>
        <v>14.5</v>
      </c>
      <c r="AJ17" s="30" t="str">
        <f t="shared" ref="AJ17" si="34">IF(AI17="","",IF(AI17&gt;16,"A",IF(AI17&gt;5,"M",IF(AI17&gt;2,"B","R"))))</f>
        <v>M</v>
      </c>
      <c r="AK17" s="2" t="s">
        <v>130</v>
      </c>
      <c r="AL17" s="2" t="s">
        <v>418</v>
      </c>
      <c r="AM17" s="43">
        <v>1</v>
      </c>
      <c r="AN17" s="2" t="s">
        <v>129</v>
      </c>
      <c r="AO17" s="43">
        <v>1</v>
      </c>
      <c r="AP17" s="2" t="s">
        <v>417</v>
      </c>
      <c r="AQ17" s="43">
        <v>2</v>
      </c>
      <c r="AR17" s="43">
        <f t="shared" si="3"/>
        <v>4</v>
      </c>
      <c r="AS17" s="30" t="str">
        <f t="shared" ref="AS17" si="35">IF(AR17="","",IF(AR17=0,"0%",IF(AR17&lt;=4,"50%",IF(AR17&gt;4,"80%"))))</f>
        <v>50%</v>
      </c>
      <c r="AT17" s="48">
        <f t="shared" si="5"/>
        <v>7.25</v>
      </c>
      <c r="AU17" s="30" t="str">
        <f t="shared" ref="AU17" si="36">IF(AT17="","",IF(AT17&gt;16,"A",IF(AT17&gt;5,"M",IF(AT17&gt;2,"B","R"))))</f>
        <v>M</v>
      </c>
      <c r="AV17" s="30" t="s">
        <v>131</v>
      </c>
      <c r="AW17" s="3" t="s">
        <v>455</v>
      </c>
      <c r="AX17" s="45"/>
      <c r="AY17" s="53"/>
      <c r="AZ17" s="54"/>
      <c r="BA17" s="54"/>
      <c r="BB17" s="53"/>
      <c r="BC17" s="54"/>
      <c r="BD17" s="54"/>
    </row>
    <row r="18" spans="1:56" ht="323.39999999999998" customHeight="1" x14ac:dyDescent="0.3">
      <c r="A18" s="41">
        <v>16</v>
      </c>
      <c r="B18" s="38" t="s">
        <v>123</v>
      </c>
      <c r="C18" s="42" t="s">
        <v>138</v>
      </c>
      <c r="D18" s="43" t="s">
        <v>86</v>
      </c>
      <c r="E18" s="43" t="s">
        <v>86</v>
      </c>
      <c r="F18" s="43" t="s">
        <v>86</v>
      </c>
      <c r="G18" s="43" t="s">
        <v>86</v>
      </c>
      <c r="H18" s="43" t="s">
        <v>86</v>
      </c>
      <c r="I18" s="43" t="s">
        <v>86</v>
      </c>
      <c r="J18" s="43" t="s">
        <v>86</v>
      </c>
      <c r="K18" s="43" t="s">
        <v>86</v>
      </c>
      <c r="L18" s="43" t="s">
        <v>86</v>
      </c>
      <c r="M18" s="43" t="s">
        <v>86</v>
      </c>
      <c r="N18" s="42" t="s">
        <v>125</v>
      </c>
      <c r="O18" s="43" t="s">
        <v>90</v>
      </c>
      <c r="P18" s="43" t="s">
        <v>126</v>
      </c>
      <c r="Q18" s="43" t="s">
        <v>88</v>
      </c>
      <c r="R18" s="43" t="s">
        <v>127</v>
      </c>
      <c r="S18" s="43" t="s">
        <v>90</v>
      </c>
      <c r="T18" s="43" t="s">
        <v>90</v>
      </c>
      <c r="U18" s="43" t="s">
        <v>88</v>
      </c>
      <c r="V18" s="44" t="s">
        <v>91</v>
      </c>
      <c r="W18" s="2" t="s">
        <v>128</v>
      </c>
      <c r="X18" s="52" t="s">
        <v>93</v>
      </c>
      <c r="Y18" s="52" t="s">
        <v>93</v>
      </c>
      <c r="Z18" s="43">
        <v>5</v>
      </c>
      <c r="AA18" s="43">
        <v>3</v>
      </c>
      <c r="AB18" s="43">
        <v>3</v>
      </c>
      <c r="AC18" s="43">
        <v>1</v>
      </c>
      <c r="AD18" s="43">
        <v>5</v>
      </c>
      <c r="AE18" s="46">
        <f t="shared" si="7"/>
        <v>3.6000000000000005</v>
      </c>
      <c r="AF18" s="43">
        <v>5</v>
      </c>
      <c r="AG18" s="43">
        <v>5</v>
      </c>
      <c r="AH18" s="46">
        <f t="shared" si="0"/>
        <v>5</v>
      </c>
      <c r="AI18" s="47">
        <f t="shared" si="1"/>
        <v>18.000000000000004</v>
      </c>
      <c r="AJ18" s="30" t="str">
        <f t="shared" si="2"/>
        <v>A</v>
      </c>
      <c r="AK18" s="2" t="s">
        <v>130</v>
      </c>
      <c r="AL18" s="2" t="s">
        <v>418</v>
      </c>
      <c r="AM18" s="43">
        <v>1</v>
      </c>
      <c r="AN18" s="2" t="s">
        <v>139</v>
      </c>
      <c r="AO18" s="43">
        <v>1</v>
      </c>
      <c r="AP18" s="2" t="s">
        <v>417</v>
      </c>
      <c r="AQ18" s="43">
        <v>2</v>
      </c>
      <c r="AR18" s="43">
        <f t="shared" si="3"/>
        <v>4</v>
      </c>
      <c r="AS18" s="30" t="str">
        <f t="shared" si="4"/>
        <v>50%</v>
      </c>
      <c r="AT18" s="48">
        <f t="shared" si="5"/>
        <v>9.0000000000000018</v>
      </c>
      <c r="AU18" s="30" t="str">
        <f t="shared" si="6"/>
        <v>M</v>
      </c>
      <c r="AV18" s="30" t="s">
        <v>131</v>
      </c>
      <c r="AW18" s="3" t="s">
        <v>455</v>
      </c>
      <c r="AX18" s="45"/>
      <c r="AY18" s="53"/>
      <c r="AZ18" s="54"/>
      <c r="BA18" s="54"/>
      <c r="BB18" s="53"/>
      <c r="BC18" s="54"/>
      <c r="BD18" s="54"/>
    </row>
    <row r="19" spans="1:56" ht="193.2" customHeight="1" x14ac:dyDescent="0.3">
      <c r="A19" s="41">
        <v>17</v>
      </c>
      <c r="B19" s="38" t="s">
        <v>123</v>
      </c>
      <c r="C19" s="42" t="s">
        <v>138</v>
      </c>
      <c r="D19" s="43" t="s">
        <v>86</v>
      </c>
      <c r="E19" s="43" t="s">
        <v>86</v>
      </c>
      <c r="F19" s="43" t="s">
        <v>86</v>
      </c>
      <c r="G19" s="43" t="s">
        <v>86</v>
      </c>
      <c r="H19" s="43" t="s">
        <v>86</v>
      </c>
      <c r="I19" s="43" t="s">
        <v>86</v>
      </c>
      <c r="J19" s="43" t="s">
        <v>86</v>
      </c>
      <c r="K19" s="43" t="s">
        <v>86</v>
      </c>
      <c r="L19" s="43" t="s">
        <v>86</v>
      </c>
      <c r="M19" s="43" t="s">
        <v>86</v>
      </c>
      <c r="N19" s="42" t="s">
        <v>125</v>
      </c>
      <c r="O19" s="43" t="s">
        <v>90</v>
      </c>
      <c r="P19" s="43" t="s">
        <v>126</v>
      </c>
      <c r="Q19" s="43" t="s">
        <v>88</v>
      </c>
      <c r="R19" s="43" t="s">
        <v>90</v>
      </c>
      <c r="S19" s="43" t="s">
        <v>88</v>
      </c>
      <c r="T19" s="43" t="s">
        <v>88</v>
      </c>
      <c r="U19" s="43" t="s">
        <v>90</v>
      </c>
      <c r="V19" s="52" t="s">
        <v>93</v>
      </c>
      <c r="W19" s="52" t="s">
        <v>93</v>
      </c>
      <c r="X19" s="45" t="s">
        <v>135</v>
      </c>
      <c r="Y19" s="45" t="s">
        <v>136</v>
      </c>
      <c r="Z19" s="43">
        <v>5</v>
      </c>
      <c r="AA19" s="43">
        <v>3</v>
      </c>
      <c r="AB19" s="43">
        <v>3</v>
      </c>
      <c r="AC19" s="43">
        <v>1</v>
      </c>
      <c r="AD19" s="43">
        <v>5</v>
      </c>
      <c r="AE19" s="46">
        <f t="shared" si="7"/>
        <v>3.6000000000000005</v>
      </c>
      <c r="AF19" s="43">
        <v>5</v>
      </c>
      <c r="AG19" s="43">
        <v>5</v>
      </c>
      <c r="AH19" s="46">
        <f t="shared" ref="AH19" si="37">(AF19*$AF$1)+(AG19*$AG$1)</f>
        <v>5</v>
      </c>
      <c r="AI19" s="47">
        <f t="shared" ref="AI19" si="38">AE19*AH19</f>
        <v>18.000000000000004</v>
      </c>
      <c r="AJ19" s="30" t="str">
        <f t="shared" ref="AJ19" si="39">IF(AI19="","",IF(AI19&gt;16,"A",IF(AI19&gt;5,"M",IF(AI19&gt;2,"B","R"))))</f>
        <v>A</v>
      </c>
      <c r="AK19" s="2" t="s">
        <v>130</v>
      </c>
      <c r="AL19" s="2" t="s">
        <v>418</v>
      </c>
      <c r="AM19" s="43">
        <v>1</v>
      </c>
      <c r="AN19" s="2" t="s">
        <v>139</v>
      </c>
      <c r="AO19" s="43">
        <v>1</v>
      </c>
      <c r="AP19" s="2" t="s">
        <v>417</v>
      </c>
      <c r="AQ19" s="43">
        <v>2</v>
      </c>
      <c r="AR19" s="43">
        <f t="shared" si="3"/>
        <v>4</v>
      </c>
      <c r="AS19" s="30" t="str">
        <f t="shared" ref="AS19" si="40">IF(AR19="","",IF(AR19=0,"0%",IF(AR19&lt;=4,"50%",IF(AR19&gt;4,"80%"))))</f>
        <v>50%</v>
      </c>
      <c r="AT19" s="48">
        <f t="shared" si="5"/>
        <v>9.0000000000000018</v>
      </c>
      <c r="AU19" s="30" t="str">
        <f t="shared" ref="AU19" si="41">IF(AT19="","",IF(AT19&gt;16,"A",IF(AT19&gt;5,"M",IF(AT19&gt;2,"B","R"))))</f>
        <v>M</v>
      </c>
      <c r="AV19" s="30" t="s">
        <v>131</v>
      </c>
      <c r="AW19" s="3" t="s">
        <v>455</v>
      </c>
      <c r="AX19" s="45"/>
      <c r="AY19" s="53"/>
      <c r="AZ19" s="54"/>
      <c r="BA19" s="54"/>
      <c r="BB19" s="53"/>
      <c r="BC19" s="54"/>
      <c r="BD19" s="54"/>
    </row>
    <row r="20" spans="1:56" ht="267" customHeight="1" x14ac:dyDescent="0.3">
      <c r="A20" s="41">
        <v>18</v>
      </c>
      <c r="B20" s="38" t="s">
        <v>140</v>
      </c>
      <c r="C20" s="42" t="s">
        <v>141</v>
      </c>
      <c r="D20" s="43" t="s">
        <v>86</v>
      </c>
      <c r="E20" s="43" t="s">
        <v>86</v>
      </c>
      <c r="F20" s="43" t="s">
        <v>86</v>
      </c>
      <c r="G20" s="43" t="s">
        <v>86</v>
      </c>
      <c r="H20" s="43" t="s">
        <v>86</v>
      </c>
      <c r="I20" s="43" t="s">
        <v>86</v>
      </c>
      <c r="J20" s="43" t="s">
        <v>86</v>
      </c>
      <c r="K20" s="43" t="s">
        <v>86</v>
      </c>
      <c r="L20" s="43" t="s">
        <v>86</v>
      </c>
      <c r="M20" s="43" t="s">
        <v>86</v>
      </c>
      <c r="N20" s="42" t="s">
        <v>142</v>
      </c>
      <c r="O20" s="43" t="s">
        <v>90</v>
      </c>
      <c r="P20" s="42" t="s">
        <v>143</v>
      </c>
      <c r="Q20" s="43" t="s">
        <v>88</v>
      </c>
      <c r="R20" s="43" t="s">
        <v>127</v>
      </c>
      <c r="S20" s="43" t="s">
        <v>90</v>
      </c>
      <c r="T20" s="43" t="s">
        <v>90</v>
      </c>
      <c r="U20" s="43" t="s">
        <v>88</v>
      </c>
      <c r="V20" s="55" t="s">
        <v>91</v>
      </c>
      <c r="W20" s="55" t="s">
        <v>144</v>
      </c>
      <c r="X20" s="45" t="s">
        <v>93</v>
      </c>
      <c r="Y20" s="45" t="s">
        <v>93</v>
      </c>
      <c r="Z20" s="43">
        <v>5</v>
      </c>
      <c r="AA20" s="43">
        <v>5</v>
      </c>
      <c r="AB20" s="43">
        <v>3</v>
      </c>
      <c r="AC20" s="43">
        <v>1</v>
      </c>
      <c r="AD20" s="43">
        <v>5</v>
      </c>
      <c r="AE20" s="46">
        <f t="shared" si="7"/>
        <v>3.9000000000000004</v>
      </c>
      <c r="AF20" s="43">
        <v>4</v>
      </c>
      <c r="AG20" s="43">
        <v>5</v>
      </c>
      <c r="AH20" s="46">
        <f t="shared" si="0"/>
        <v>4.5999999999999996</v>
      </c>
      <c r="AI20" s="47">
        <f t="shared" si="1"/>
        <v>17.940000000000001</v>
      </c>
      <c r="AJ20" s="30" t="str">
        <f t="shared" si="2"/>
        <v>A</v>
      </c>
      <c r="AK20" s="2" t="s">
        <v>146</v>
      </c>
      <c r="AL20" s="2" t="s">
        <v>418</v>
      </c>
      <c r="AM20" s="43">
        <v>1</v>
      </c>
      <c r="AN20" s="2" t="s">
        <v>145</v>
      </c>
      <c r="AO20" s="43">
        <v>2</v>
      </c>
      <c r="AP20" s="2" t="s">
        <v>417</v>
      </c>
      <c r="AQ20" s="43">
        <v>3</v>
      </c>
      <c r="AR20" s="43">
        <f t="shared" si="3"/>
        <v>6</v>
      </c>
      <c r="AS20" s="30" t="str">
        <f t="shared" si="4"/>
        <v>80%</v>
      </c>
      <c r="AT20" s="48">
        <f t="shared" si="5"/>
        <v>3.5879999999999992</v>
      </c>
      <c r="AU20" s="30" t="str">
        <f t="shared" si="6"/>
        <v>B</v>
      </c>
      <c r="AV20" s="30" t="s">
        <v>94</v>
      </c>
      <c r="AW20" s="45" t="s">
        <v>93</v>
      </c>
      <c r="AX20" s="45" t="s">
        <v>93</v>
      </c>
      <c r="AY20" s="45" t="s">
        <v>93</v>
      </c>
      <c r="AZ20" s="45" t="s">
        <v>93</v>
      </c>
      <c r="BA20" s="45" t="s">
        <v>93</v>
      </c>
      <c r="BB20" s="45" t="s">
        <v>93</v>
      </c>
      <c r="BC20" s="45" t="s">
        <v>93</v>
      </c>
      <c r="BD20" s="45" t="s">
        <v>93</v>
      </c>
    </row>
    <row r="21" spans="1:56" ht="267" customHeight="1" x14ac:dyDescent="0.3">
      <c r="A21" s="41">
        <v>19</v>
      </c>
      <c r="B21" s="38" t="s">
        <v>140</v>
      </c>
      <c r="C21" s="42" t="s">
        <v>141</v>
      </c>
      <c r="D21" s="43" t="s">
        <v>86</v>
      </c>
      <c r="E21" s="43" t="s">
        <v>86</v>
      </c>
      <c r="F21" s="43" t="s">
        <v>86</v>
      </c>
      <c r="G21" s="43" t="s">
        <v>86</v>
      </c>
      <c r="H21" s="43" t="s">
        <v>86</v>
      </c>
      <c r="I21" s="43" t="s">
        <v>86</v>
      </c>
      <c r="J21" s="43" t="s">
        <v>86</v>
      </c>
      <c r="K21" s="43" t="s">
        <v>86</v>
      </c>
      <c r="L21" s="43" t="s">
        <v>86</v>
      </c>
      <c r="M21" s="43" t="s">
        <v>86</v>
      </c>
      <c r="N21" s="42" t="s">
        <v>142</v>
      </c>
      <c r="O21" s="43" t="s">
        <v>90</v>
      </c>
      <c r="P21" s="42" t="s">
        <v>143</v>
      </c>
      <c r="Q21" s="43" t="s">
        <v>88</v>
      </c>
      <c r="R21" s="43" t="s">
        <v>88</v>
      </c>
      <c r="S21" s="43" t="s">
        <v>90</v>
      </c>
      <c r="T21" s="43" t="s">
        <v>88</v>
      </c>
      <c r="U21" s="43" t="s">
        <v>88</v>
      </c>
      <c r="V21" s="55" t="s">
        <v>107</v>
      </c>
      <c r="W21" s="55" t="s">
        <v>147</v>
      </c>
      <c r="X21" s="45" t="s">
        <v>93</v>
      </c>
      <c r="Y21" s="45" t="s">
        <v>93</v>
      </c>
      <c r="Z21" s="43">
        <v>5</v>
      </c>
      <c r="AA21" s="43">
        <v>5</v>
      </c>
      <c r="AB21" s="43">
        <v>3</v>
      </c>
      <c r="AC21" s="43">
        <v>1</v>
      </c>
      <c r="AD21" s="43">
        <v>5</v>
      </c>
      <c r="AE21" s="46">
        <f t="shared" ref="AE21" si="42">(Z21*Z$1)+(AA21*AA$1)+(AB21*AB$1)+(AC21*AC$1)+(AD21*AD$1)</f>
        <v>3.9000000000000004</v>
      </c>
      <c r="AF21" s="43">
        <v>4</v>
      </c>
      <c r="AG21" s="43">
        <v>5</v>
      </c>
      <c r="AH21" s="46">
        <f t="shared" ref="AH21" si="43">(AF21*$AF$1)+(AG21*$AG$1)</f>
        <v>4.5999999999999996</v>
      </c>
      <c r="AI21" s="47">
        <f t="shared" ref="AI21" si="44">AE21*AH21</f>
        <v>17.940000000000001</v>
      </c>
      <c r="AJ21" s="30" t="str">
        <f t="shared" ref="AJ21" si="45">IF(AI21="","",IF(AI21&gt;16,"A",IF(AI21&gt;5,"M",IF(AI21&gt;2,"B","R"))))</f>
        <v>A</v>
      </c>
      <c r="AK21" s="2" t="s">
        <v>146</v>
      </c>
      <c r="AL21" s="2" t="s">
        <v>418</v>
      </c>
      <c r="AM21" s="43">
        <v>1</v>
      </c>
      <c r="AN21" s="2" t="s">
        <v>145</v>
      </c>
      <c r="AO21" s="43">
        <v>2</v>
      </c>
      <c r="AP21" s="2" t="s">
        <v>417</v>
      </c>
      <c r="AQ21" s="43">
        <v>3</v>
      </c>
      <c r="AR21" s="43">
        <f t="shared" si="3"/>
        <v>6</v>
      </c>
      <c r="AS21" s="30" t="str">
        <f t="shared" ref="AS21" si="46">IF(AR21="","",IF(AR21=0,"0%",IF(AR21&lt;=4,"50%",IF(AR21&gt;4,"80%"))))</f>
        <v>80%</v>
      </c>
      <c r="AT21" s="48">
        <f t="shared" si="5"/>
        <v>3.5879999999999992</v>
      </c>
      <c r="AU21" s="30" t="str">
        <f t="shared" ref="AU21" si="47">IF(AT21="","",IF(AT21&gt;16,"A",IF(AT21&gt;5,"M",IF(AT21&gt;2,"B","R"))))</f>
        <v>B</v>
      </c>
      <c r="AV21" s="30" t="s">
        <v>94</v>
      </c>
      <c r="AW21" s="45" t="s">
        <v>93</v>
      </c>
      <c r="AX21" s="45" t="s">
        <v>93</v>
      </c>
      <c r="AY21" s="45" t="s">
        <v>93</v>
      </c>
      <c r="AZ21" s="45" t="s">
        <v>93</v>
      </c>
      <c r="BA21" s="45" t="s">
        <v>93</v>
      </c>
      <c r="BB21" s="45" t="s">
        <v>93</v>
      </c>
      <c r="BC21" s="45" t="s">
        <v>93</v>
      </c>
      <c r="BD21" s="45" t="s">
        <v>93</v>
      </c>
    </row>
    <row r="22" spans="1:56" ht="279" customHeight="1" x14ac:dyDescent="0.3">
      <c r="A22" s="41">
        <v>20</v>
      </c>
      <c r="B22" s="38" t="s">
        <v>140</v>
      </c>
      <c r="C22" s="42" t="s">
        <v>148</v>
      </c>
      <c r="D22" s="43" t="s">
        <v>86</v>
      </c>
      <c r="E22" s="56" t="s">
        <v>93</v>
      </c>
      <c r="F22" s="56" t="s">
        <v>93</v>
      </c>
      <c r="G22" s="56" t="s">
        <v>93</v>
      </c>
      <c r="H22" s="56" t="s">
        <v>93</v>
      </c>
      <c r="I22" s="56" t="s">
        <v>93</v>
      </c>
      <c r="J22" s="56" t="s">
        <v>93</v>
      </c>
      <c r="K22" s="56" t="s">
        <v>93</v>
      </c>
      <c r="L22" s="56" t="s">
        <v>93</v>
      </c>
      <c r="M22" s="56" t="s">
        <v>93</v>
      </c>
      <c r="N22" s="42" t="s">
        <v>142</v>
      </c>
      <c r="O22" s="43" t="s">
        <v>90</v>
      </c>
      <c r="P22" s="42" t="s">
        <v>143</v>
      </c>
      <c r="Q22" s="43" t="s">
        <v>88</v>
      </c>
      <c r="R22" s="43" t="s">
        <v>127</v>
      </c>
      <c r="S22" s="43" t="s">
        <v>90</v>
      </c>
      <c r="T22" s="43" t="s">
        <v>90</v>
      </c>
      <c r="U22" s="43" t="s">
        <v>88</v>
      </c>
      <c r="V22" s="55" t="s">
        <v>91</v>
      </c>
      <c r="W22" s="57" t="s">
        <v>149</v>
      </c>
      <c r="X22" s="45" t="s">
        <v>93</v>
      </c>
      <c r="Y22" s="45" t="s">
        <v>93</v>
      </c>
      <c r="Z22" s="43">
        <v>5</v>
      </c>
      <c r="AA22" s="43">
        <v>5</v>
      </c>
      <c r="AB22" s="43">
        <v>3</v>
      </c>
      <c r="AC22" s="43">
        <v>1</v>
      </c>
      <c r="AD22" s="43">
        <v>5</v>
      </c>
      <c r="AE22" s="46">
        <f t="shared" si="7"/>
        <v>3.9000000000000004</v>
      </c>
      <c r="AF22" s="43">
        <v>4</v>
      </c>
      <c r="AG22" s="43">
        <v>5</v>
      </c>
      <c r="AH22" s="46">
        <f t="shared" si="0"/>
        <v>4.5999999999999996</v>
      </c>
      <c r="AI22" s="47">
        <f t="shared" si="1"/>
        <v>17.940000000000001</v>
      </c>
      <c r="AJ22" s="30" t="str">
        <f t="shared" si="2"/>
        <v>A</v>
      </c>
      <c r="AK22" s="2" t="s">
        <v>151</v>
      </c>
      <c r="AL22" s="2" t="s">
        <v>418</v>
      </c>
      <c r="AM22" s="43">
        <v>1</v>
      </c>
      <c r="AN22" s="3" t="s">
        <v>150</v>
      </c>
      <c r="AO22" s="43">
        <v>1</v>
      </c>
      <c r="AP22" s="2" t="s">
        <v>417</v>
      </c>
      <c r="AQ22" s="43">
        <v>4</v>
      </c>
      <c r="AR22" s="43">
        <f t="shared" si="3"/>
        <v>6</v>
      </c>
      <c r="AS22" s="30" t="str">
        <f t="shared" si="4"/>
        <v>80%</v>
      </c>
      <c r="AT22" s="48">
        <f t="shared" si="5"/>
        <v>3.5879999999999992</v>
      </c>
      <c r="AU22" s="30" t="str">
        <f t="shared" si="6"/>
        <v>B</v>
      </c>
      <c r="AV22" s="30" t="s">
        <v>94</v>
      </c>
      <c r="AW22" s="45" t="s">
        <v>93</v>
      </c>
      <c r="AX22" s="45" t="s">
        <v>93</v>
      </c>
      <c r="AY22" s="45" t="s">
        <v>93</v>
      </c>
      <c r="AZ22" s="45" t="s">
        <v>93</v>
      </c>
      <c r="BA22" s="45" t="s">
        <v>93</v>
      </c>
      <c r="BB22" s="45" t="s">
        <v>93</v>
      </c>
      <c r="BC22" s="45" t="s">
        <v>93</v>
      </c>
      <c r="BD22" s="45" t="s">
        <v>93</v>
      </c>
    </row>
    <row r="23" spans="1:56" ht="408.6" customHeight="1" x14ac:dyDescent="0.3">
      <c r="A23" s="41">
        <v>21</v>
      </c>
      <c r="B23" s="38" t="s">
        <v>140</v>
      </c>
      <c r="C23" s="42" t="s">
        <v>152</v>
      </c>
      <c r="D23" s="43" t="s">
        <v>86</v>
      </c>
      <c r="E23" s="43" t="s">
        <v>86</v>
      </c>
      <c r="F23" s="43" t="s">
        <v>86</v>
      </c>
      <c r="G23" s="43" t="s">
        <v>86</v>
      </c>
      <c r="H23" s="43" t="s">
        <v>86</v>
      </c>
      <c r="I23" s="43" t="s">
        <v>86</v>
      </c>
      <c r="J23" s="43" t="s">
        <v>86</v>
      </c>
      <c r="K23" s="43" t="s">
        <v>86</v>
      </c>
      <c r="L23" s="43" t="s">
        <v>86</v>
      </c>
      <c r="M23" s="43" t="s">
        <v>86</v>
      </c>
      <c r="N23" s="42" t="s">
        <v>142</v>
      </c>
      <c r="O23" s="43" t="s">
        <v>90</v>
      </c>
      <c r="P23" s="42" t="s">
        <v>143</v>
      </c>
      <c r="Q23" s="43" t="s">
        <v>88</v>
      </c>
      <c r="R23" s="43" t="s">
        <v>127</v>
      </c>
      <c r="S23" s="43" t="s">
        <v>90</v>
      </c>
      <c r="T23" s="43" t="s">
        <v>90</v>
      </c>
      <c r="U23" s="43" t="s">
        <v>88</v>
      </c>
      <c r="V23" s="55" t="s">
        <v>91</v>
      </c>
      <c r="W23" s="57" t="s">
        <v>153</v>
      </c>
      <c r="X23" s="52" t="s">
        <v>93</v>
      </c>
      <c r="Y23" s="52" t="s">
        <v>93</v>
      </c>
      <c r="Z23" s="43">
        <v>5</v>
      </c>
      <c r="AA23" s="43">
        <v>5</v>
      </c>
      <c r="AB23" s="43">
        <v>3</v>
      </c>
      <c r="AC23" s="43">
        <v>1</v>
      </c>
      <c r="AD23" s="43">
        <v>5</v>
      </c>
      <c r="AE23" s="46">
        <f t="shared" si="7"/>
        <v>3.9000000000000004</v>
      </c>
      <c r="AF23" s="43">
        <v>5</v>
      </c>
      <c r="AG23" s="43">
        <v>5</v>
      </c>
      <c r="AH23" s="46">
        <f t="shared" si="0"/>
        <v>5</v>
      </c>
      <c r="AI23" s="47">
        <f t="shared" si="1"/>
        <v>19.5</v>
      </c>
      <c r="AJ23" s="30" t="str">
        <f t="shared" si="2"/>
        <v>A</v>
      </c>
      <c r="AK23" s="2" t="s">
        <v>155</v>
      </c>
      <c r="AL23" s="2" t="s">
        <v>418</v>
      </c>
      <c r="AM23" s="43">
        <v>1</v>
      </c>
      <c r="AN23" s="2" t="s">
        <v>154</v>
      </c>
      <c r="AO23" s="43">
        <v>1</v>
      </c>
      <c r="AP23" s="2" t="s">
        <v>417</v>
      </c>
      <c r="AQ23" s="43">
        <v>3</v>
      </c>
      <c r="AR23" s="43">
        <f t="shared" si="3"/>
        <v>5</v>
      </c>
      <c r="AS23" s="30" t="str">
        <f t="shared" si="4"/>
        <v>80%</v>
      </c>
      <c r="AT23" s="48">
        <f t="shared" si="5"/>
        <v>3.8999999999999986</v>
      </c>
      <c r="AU23" s="30" t="str">
        <f t="shared" si="6"/>
        <v>B</v>
      </c>
      <c r="AV23" s="30" t="s">
        <v>94</v>
      </c>
      <c r="AW23" s="42" t="s">
        <v>93</v>
      </c>
      <c r="AX23" s="42" t="s">
        <v>93</v>
      </c>
      <c r="AY23" s="42" t="s">
        <v>93</v>
      </c>
      <c r="AZ23" s="42" t="s">
        <v>93</v>
      </c>
      <c r="BA23" s="42" t="s">
        <v>93</v>
      </c>
      <c r="BB23" s="42" t="s">
        <v>93</v>
      </c>
      <c r="BC23" s="42" t="s">
        <v>93</v>
      </c>
      <c r="BD23" s="42" t="s">
        <v>93</v>
      </c>
    </row>
    <row r="24" spans="1:56" ht="408.6" customHeight="1" x14ac:dyDescent="0.3">
      <c r="A24" s="41">
        <v>22</v>
      </c>
      <c r="B24" s="38" t="s">
        <v>140</v>
      </c>
      <c r="C24" s="42" t="s">
        <v>152</v>
      </c>
      <c r="D24" s="43" t="s">
        <v>86</v>
      </c>
      <c r="E24" s="43" t="s">
        <v>86</v>
      </c>
      <c r="F24" s="43" t="s">
        <v>86</v>
      </c>
      <c r="G24" s="43" t="s">
        <v>86</v>
      </c>
      <c r="H24" s="43" t="s">
        <v>86</v>
      </c>
      <c r="I24" s="43" t="s">
        <v>86</v>
      </c>
      <c r="J24" s="43" t="s">
        <v>86</v>
      </c>
      <c r="K24" s="43" t="s">
        <v>86</v>
      </c>
      <c r="L24" s="43" t="s">
        <v>86</v>
      </c>
      <c r="M24" s="43" t="s">
        <v>86</v>
      </c>
      <c r="N24" s="42" t="s">
        <v>142</v>
      </c>
      <c r="O24" s="43" t="s">
        <v>90</v>
      </c>
      <c r="P24" s="42" t="s">
        <v>143</v>
      </c>
      <c r="Q24" s="43" t="s">
        <v>88</v>
      </c>
      <c r="R24" s="43" t="s">
        <v>88</v>
      </c>
      <c r="S24" s="43" t="s">
        <v>90</v>
      </c>
      <c r="T24" s="43" t="s">
        <v>88</v>
      </c>
      <c r="U24" s="43" t="s">
        <v>88</v>
      </c>
      <c r="V24" s="55" t="s">
        <v>107</v>
      </c>
      <c r="W24" s="57" t="s">
        <v>156</v>
      </c>
      <c r="X24" s="52" t="s">
        <v>93</v>
      </c>
      <c r="Y24" s="52" t="s">
        <v>93</v>
      </c>
      <c r="Z24" s="43">
        <v>5</v>
      </c>
      <c r="AA24" s="43">
        <v>5</v>
      </c>
      <c r="AB24" s="43">
        <v>3</v>
      </c>
      <c r="AC24" s="43">
        <v>1</v>
      </c>
      <c r="AD24" s="43">
        <v>5</v>
      </c>
      <c r="AE24" s="46">
        <f t="shared" ref="AE24" si="48">(Z24*Z$1)+(AA24*AA$1)+(AB24*AB$1)+(AC24*AC$1)+(AD24*AD$1)</f>
        <v>3.9000000000000004</v>
      </c>
      <c r="AF24" s="43">
        <v>5</v>
      </c>
      <c r="AG24" s="43">
        <v>5</v>
      </c>
      <c r="AH24" s="46">
        <f t="shared" ref="AH24" si="49">(AF24*$AF$1)+(AG24*$AG$1)</f>
        <v>5</v>
      </c>
      <c r="AI24" s="47">
        <f t="shared" ref="AI24" si="50">AE24*AH24</f>
        <v>19.5</v>
      </c>
      <c r="AJ24" s="30" t="str">
        <f t="shared" ref="AJ24" si="51">IF(AI24="","",IF(AI24&gt;16,"A",IF(AI24&gt;5,"M",IF(AI24&gt;2,"B","R"))))</f>
        <v>A</v>
      </c>
      <c r="AK24" s="2" t="s">
        <v>155</v>
      </c>
      <c r="AL24" s="2" t="s">
        <v>418</v>
      </c>
      <c r="AM24" s="43">
        <v>1</v>
      </c>
      <c r="AN24" s="2" t="s">
        <v>154</v>
      </c>
      <c r="AO24" s="43">
        <v>1</v>
      </c>
      <c r="AP24" s="2" t="s">
        <v>417</v>
      </c>
      <c r="AQ24" s="43">
        <v>3</v>
      </c>
      <c r="AR24" s="43">
        <f t="shared" si="3"/>
        <v>5</v>
      </c>
      <c r="AS24" s="30" t="str">
        <f t="shared" ref="AS24" si="52">IF(AR24="","",IF(AR24=0,"0%",IF(AR24&lt;=4,"50%",IF(AR24&gt;4,"80%"))))</f>
        <v>80%</v>
      </c>
      <c r="AT24" s="48">
        <f t="shared" si="5"/>
        <v>3.8999999999999986</v>
      </c>
      <c r="AU24" s="30" t="str">
        <f t="shared" ref="AU24" si="53">IF(AT24="","",IF(AT24&gt;16,"A",IF(AT24&gt;5,"M",IF(AT24&gt;2,"B","R"))))</f>
        <v>B</v>
      </c>
      <c r="AV24" s="30" t="s">
        <v>94</v>
      </c>
      <c r="AW24" s="42" t="s">
        <v>93</v>
      </c>
      <c r="AX24" s="42" t="s">
        <v>93</v>
      </c>
      <c r="AY24" s="42" t="s">
        <v>93</v>
      </c>
      <c r="AZ24" s="42" t="s">
        <v>93</v>
      </c>
      <c r="BA24" s="42" t="s">
        <v>93</v>
      </c>
      <c r="BB24" s="42" t="s">
        <v>93</v>
      </c>
      <c r="BC24" s="42" t="s">
        <v>93</v>
      </c>
      <c r="BD24" s="42" t="s">
        <v>93</v>
      </c>
    </row>
    <row r="25" spans="1:56" ht="233.4" customHeight="1" x14ac:dyDescent="0.3">
      <c r="A25" s="41">
        <v>23</v>
      </c>
      <c r="B25" s="38" t="s">
        <v>140</v>
      </c>
      <c r="C25" s="42" t="s">
        <v>152</v>
      </c>
      <c r="D25" s="43" t="s">
        <v>86</v>
      </c>
      <c r="E25" s="43" t="s">
        <v>86</v>
      </c>
      <c r="F25" s="43" t="s">
        <v>86</v>
      </c>
      <c r="G25" s="43" t="s">
        <v>86</v>
      </c>
      <c r="H25" s="43" t="s">
        <v>86</v>
      </c>
      <c r="I25" s="43" t="s">
        <v>86</v>
      </c>
      <c r="J25" s="43" t="s">
        <v>86</v>
      </c>
      <c r="K25" s="43" t="s">
        <v>86</v>
      </c>
      <c r="L25" s="43" t="s">
        <v>86</v>
      </c>
      <c r="M25" s="43" t="s">
        <v>86</v>
      </c>
      <c r="N25" s="42" t="s">
        <v>142</v>
      </c>
      <c r="O25" s="43" t="s">
        <v>90</v>
      </c>
      <c r="P25" s="42" t="s">
        <v>143</v>
      </c>
      <c r="Q25" s="43" t="s">
        <v>88</v>
      </c>
      <c r="R25" s="43" t="s">
        <v>90</v>
      </c>
      <c r="S25" s="43" t="s">
        <v>88</v>
      </c>
      <c r="T25" s="43" t="s">
        <v>88</v>
      </c>
      <c r="U25" s="43" t="s">
        <v>90</v>
      </c>
      <c r="V25" s="52" t="s">
        <v>93</v>
      </c>
      <c r="W25" s="52" t="s">
        <v>93</v>
      </c>
      <c r="X25" s="45" t="s">
        <v>157</v>
      </c>
      <c r="Y25" s="52" t="s">
        <v>158</v>
      </c>
      <c r="Z25" s="43">
        <v>5</v>
      </c>
      <c r="AA25" s="43">
        <v>5</v>
      </c>
      <c r="AB25" s="43">
        <v>3</v>
      </c>
      <c r="AC25" s="43">
        <v>1</v>
      </c>
      <c r="AD25" s="43">
        <v>5</v>
      </c>
      <c r="AE25" s="46">
        <f t="shared" si="7"/>
        <v>3.9000000000000004</v>
      </c>
      <c r="AF25" s="43">
        <v>5</v>
      </c>
      <c r="AG25" s="43">
        <v>5</v>
      </c>
      <c r="AH25" s="46">
        <f t="shared" ref="AH25" si="54">(AF25*$AF$1)+(AG25*$AG$1)</f>
        <v>5</v>
      </c>
      <c r="AI25" s="47">
        <f t="shared" ref="AI25" si="55">AE25*AH25</f>
        <v>19.5</v>
      </c>
      <c r="AJ25" s="30" t="str">
        <f t="shared" ref="AJ25" si="56">IF(AI25="","",IF(AI25&gt;16,"A",IF(AI25&gt;5,"M",IF(AI25&gt;2,"B","R"))))</f>
        <v>A</v>
      </c>
      <c r="AK25" s="2" t="s">
        <v>155</v>
      </c>
      <c r="AL25" s="2" t="s">
        <v>418</v>
      </c>
      <c r="AM25" s="43">
        <v>1</v>
      </c>
      <c r="AN25" s="2" t="s">
        <v>154</v>
      </c>
      <c r="AO25" s="43">
        <v>1</v>
      </c>
      <c r="AP25" s="2" t="s">
        <v>417</v>
      </c>
      <c r="AQ25" s="43">
        <v>1</v>
      </c>
      <c r="AR25" s="43">
        <f t="shared" si="3"/>
        <v>3</v>
      </c>
      <c r="AS25" s="30" t="str">
        <f t="shared" ref="AS25" si="57">IF(AR25="","",IF(AR25=0,"0%",IF(AR25&lt;=4,"50%",IF(AR25&gt;4,"80%"))))</f>
        <v>50%</v>
      </c>
      <c r="AT25" s="48">
        <f t="shared" si="5"/>
        <v>9.75</v>
      </c>
      <c r="AU25" s="30" t="str">
        <f t="shared" ref="AU25" si="58">IF(AT25="","",IF(AT25&gt;16,"A",IF(AT25&gt;5,"M",IF(AT25&gt;2,"B","R"))))</f>
        <v>M</v>
      </c>
      <c r="AV25" s="30" t="s">
        <v>131</v>
      </c>
      <c r="AW25" s="3" t="s">
        <v>159</v>
      </c>
      <c r="AX25" s="45" t="s">
        <v>93</v>
      </c>
      <c r="AY25" s="53" t="s">
        <v>132</v>
      </c>
      <c r="AZ25" s="54" t="s">
        <v>160</v>
      </c>
      <c r="BA25" s="3" t="s">
        <v>453</v>
      </c>
      <c r="BB25" s="53" t="s">
        <v>137</v>
      </c>
      <c r="BC25" s="3" t="s">
        <v>454</v>
      </c>
      <c r="BD25" s="54" t="s">
        <v>162</v>
      </c>
    </row>
    <row r="26" spans="1:56" ht="301.95" customHeight="1" x14ac:dyDescent="0.3">
      <c r="A26" s="41">
        <v>24</v>
      </c>
      <c r="B26" s="38" t="s">
        <v>140</v>
      </c>
      <c r="C26" s="42" t="s">
        <v>163</v>
      </c>
      <c r="D26" s="43" t="s">
        <v>86</v>
      </c>
      <c r="E26" s="43" t="s">
        <v>86</v>
      </c>
      <c r="F26" s="43" t="s">
        <v>86</v>
      </c>
      <c r="G26" s="43" t="s">
        <v>86</v>
      </c>
      <c r="H26" s="43" t="s">
        <v>86</v>
      </c>
      <c r="I26" s="43" t="s">
        <v>86</v>
      </c>
      <c r="J26" s="43" t="s">
        <v>86</v>
      </c>
      <c r="K26" s="43" t="s">
        <v>86</v>
      </c>
      <c r="L26" s="43" t="s">
        <v>86</v>
      </c>
      <c r="M26" s="43" t="s">
        <v>86</v>
      </c>
      <c r="N26" s="42" t="s">
        <v>142</v>
      </c>
      <c r="O26" s="43" t="s">
        <v>90</v>
      </c>
      <c r="P26" s="42" t="s">
        <v>143</v>
      </c>
      <c r="Q26" s="43" t="s">
        <v>88</v>
      </c>
      <c r="R26" s="43" t="s">
        <v>127</v>
      </c>
      <c r="S26" s="43" t="s">
        <v>90</v>
      </c>
      <c r="T26" s="43" t="s">
        <v>90</v>
      </c>
      <c r="U26" s="43" t="s">
        <v>88</v>
      </c>
      <c r="V26" s="55" t="s">
        <v>91</v>
      </c>
      <c r="W26" s="57" t="s">
        <v>153</v>
      </c>
      <c r="X26" s="52" t="s">
        <v>93</v>
      </c>
      <c r="Y26" s="52" t="s">
        <v>93</v>
      </c>
      <c r="Z26" s="43">
        <v>5</v>
      </c>
      <c r="AA26" s="43">
        <v>5</v>
      </c>
      <c r="AB26" s="43">
        <v>3</v>
      </c>
      <c r="AC26" s="43">
        <v>1</v>
      </c>
      <c r="AD26" s="43">
        <v>5</v>
      </c>
      <c r="AE26" s="46">
        <f t="shared" si="7"/>
        <v>3.9000000000000004</v>
      </c>
      <c r="AF26" s="43">
        <v>5</v>
      </c>
      <c r="AG26" s="43">
        <v>5</v>
      </c>
      <c r="AH26" s="46">
        <f t="shared" si="0"/>
        <v>5</v>
      </c>
      <c r="AI26" s="47">
        <f t="shared" si="1"/>
        <v>19.5</v>
      </c>
      <c r="AJ26" s="30" t="str">
        <f t="shared" si="2"/>
        <v>A</v>
      </c>
      <c r="AK26" s="2" t="s">
        <v>164</v>
      </c>
      <c r="AL26" s="2" t="s">
        <v>418</v>
      </c>
      <c r="AM26" s="43">
        <v>1</v>
      </c>
      <c r="AN26" s="2" t="s">
        <v>154</v>
      </c>
      <c r="AO26" s="43">
        <v>1</v>
      </c>
      <c r="AP26" s="2" t="s">
        <v>417</v>
      </c>
      <c r="AQ26" s="43">
        <v>3</v>
      </c>
      <c r="AR26" s="43">
        <f t="shared" si="3"/>
        <v>5</v>
      </c>
      <c r="AS26" s="30" t="str">
        <f t="shared" si="4"/>
        <v>80%</v>
      </c>
      <c r="AT26" s="48">
        <f t="shared" si="5"/>
        <v>3.8999999999999986</v>
      </c>
      <c r="AU26" s="30" t="str">
        <f t="shared" si="6"/>
        <v>B</v>
      </c>
      <c r="AV26" s="30" t="s">
        <v>94</v>
      </c>
      <c r="AW26" s="42" t="s">
        <v>93</v>
      </c>
      <c r="AX26" s="42" t="s">
        <v>93</v>
      </c>
      <c r="AY26" s="42" t="s">
        <v>93</v>
      </c>
      <c r="AZ26" s="42" t="s">
        <v>93</v>
      </c>
      <c r="BA26" s="42" t="s">
        <v>93</v>
      </c>
      <c r="BB26" s="42" t="s">
        <v>93</v>
      </c>
      <c r="BC26" s="42" t="s">
        <v>93</v>
      </c>
      <c r="BD26" s="42" t="s">
        <v>93</v>
      </c>
    </row>
    <row r="27" spans="1:56" ht="301.95" customHeight="1" x14ac:dyDescent="0.3">
      <c r="A27" s="41">
        <v>25</v>
      </c>
      <c r="B27" s="38" t="s">
        <v>140</v>
      </c>
      <c r="C27" s="42" t="s">
        <v>163</v>
      </c>
      <c r="D27" s="43" t="s">
        <v>86</v>
      </c>
      <c r="E27" s="43" t="s">
        <v>86</v>
      </c>
      <c r="F27" s="43" t="s">
        <v>86</v>
      </c>
      <c r="G27" s="43" t="s">
        <v>86</v>
      </c>
      <c r="H27" s="43" t="s">
        <v>86</v>
      </c>
      <c r="I27" s="43" t="s">
        <v>86</v>
      </c>
      <c r="J27" s="43" t="s">
        <v>86</v>
      </c>
      <c r="K27" s="43" t="s">
        <v>86</v>
      </c>
      <c r="L27" s="43" t="s">
        <v>86</v>
      </c>
      <c r="M27" s="43" t="s">
        <v>86</v>
      </c>
      <c r="N27" s="42" t="s">
        <v>142</v>
      </c>
      <c r="O27" s="43" t="s">
        <v>90</v>
      </c>
      <c r="P27" s="42" t="s">
        <v>143</v>
      </c>
      <c r="Q27" s="43" t="s">
        <v>88</v>
      </c>
      <c r="R27" s="43" t="s">
        <v>88</v>
      </c>
      <c r="S27" s="43" t="s">
        <v>90</v>
      </c>
      <c r="T27" s="43" t="s">
        <v>88</v>
      </c>
      <c r="U27" s="43" t="s">
        <v>88</v>
      </c>
      <c r="V27" s="55" t="s">
        <v>107</v>
      </c>
      <c r="W27" s="57" t="s">
        <v>156</v>
      </c>
      <c r="X27" s="52" t="s">
        <v>93</v>
      </c>
      <c r="Y27" s="52" t="s">
        <v>93</v>
      </c>
      <c r="Z27" s="43">
        <v>5</v>
      </c>
      <c r="AA27" s="43">
        <v>5</v>
      </c>
      <c r="AB27" s="43">
        <v>3</v>
      </c>
      <c r="AC27" s="43">
        <v>1</v>
      </c>
      <c r="AD27" s="43">
        <v>5</v>
      </c>
      <c r="AE27" s="46">
        <f t="shared" ref="AE27" si="59">(Z27*Z$1)+(AA27*AA$1)+(AB27*AB$1)+(AC27*AC$1)+(AD27*AD$1)</f>
        <v>3.9000000000000004</v>
      </c>
      <c r="AF27" s="43">
        <v>5</v>
      </c>
      <c r="AG27" s="43">
        <v>5</v>
      </c>
      <c r="AH27" s="46">
        <f t="shared" ref="AH27" si="60">(AF27*$AF$1)+(AG27*$AG$1)</f>
        <v>5</v>
      </c>
      <c r="AI27" s="47">
        <f t="shared" ref="AI27" si="61">AE27*AH27</f>
        <v>19.5</v>
      </c>
      <c r="AJ27" s="30" t="str">
        <f t="shared" ref="AJ27" si="62">IF(AI27="","",IF(AI27&gt;16,"A",IF(AI27&gt;5,"M",IF(AI27&gt;2,"B","R"))))</f>
        <v>A</v>
      </c>
      <c r="AK27" s="2" t="s">
        <v>164</v>
      </c>
      <c r="AL27" s="2" t="s">
        <v>418</v>
      </c>
      <c r="AM27" s="43">
        <v>1</v>
      </c>
      <c r="AN27" s="2" t="s">
        <v>154</v>
      </c>
      <c r="AO27" s="43">
        <v>1</v>
      </c>
      <c r="AP27" s="2" t="s">
        <v>417</v>
      </c>
      <c r="AQ27" s="43">
        <v>3</v>
      </c>
      <c r="AR27" s="43">
        <f t="shared" si="3"/>
        <v>5</v>
      </c>
      <c r="AS27" s="30" t="str">
        <f t="shared" ref="AS27" si="63">IF(AR27="","",IF(AR27=0,"0%",IF(AR27&lt;=4,"50%",IF(AR27&gt;4,"80%"))))</f>
        <v>80%</v>
      </c>
      <c r="AT27" s="48">
        <f t="shared" si="5"/>
        <v>3.8999999999999986</v>
      </c>
      <c r="AU27" s="30" t="str">
        <f t="shared" ref="AU27" si="64">IF(AT27="","",IF(AT27&gt;16,"A",IF(AT27&gt;5,"M",IF(AT27&gt;2,"B","R"))))</f>
        <v>B</v>
      </c>
      <c r="AV27" s="30" t="s">
        <v>94</v>
      </c>
      <c r="AW27" s="42" t="s">
        <v>93</v>
      </c>
      <c r="AX27" s="42" t="s">
        <v>93</v>
      </c>
      <c r="AY27" s="42" t="s">
        <v>93</v>
      </c>
      <c r="AZ27" s="42" t="s">
        <v>93</v>
      </c>
      <c r="BA27" s="42" t="s">
        <v>93</v>
      </c>
      <c r="BB27" s="42" t="s">
        <v>93</v>
      </c>
      <c r="BC27" s="42" t="s">
        <v>93</v>
      </c>
      <c r="BD27" s="42" t="s">
        <v>93</v>
      </c>
    </row>
    <row r="28" spans="1:56" ht="216.6" customHeight="1" x14ac:dyDescent="0.3">
      <c r="A28" s="41">
        <v>26</v>
      </c>
      <c r="B28" s="38" t="s">
        <v>140</v>
      </c>
      <c r="C28" s="42" t="s">
        <v>163</v>
      </c>
      <c r="D28" s="43" t="s">
        <v>86</v>
      </c>
      <c r="E28" s="43" t="s">
        <v>86</v>
      </c>
      <c r="F28" s="43" t="s">
        <v>86</v>
      </c>
      <c r="G28" s="43" t="s">
        <v>86</v>
      </c>
      <c r="H28" s="43" t="s">
        <v>86</v>
      </c>
      <c r="I28" s="43" t="s">
        <v>86</v>
      </c>
      <c r="J28" s="43" t="s">
        <v>86</v>
      </c>
      <c r="K28" s="43" t="s">
        <v>86</v>
      </c>
      <c r="L28" s="43" t="s">
        <v>86</v>
      </c>
      <c r="M28" s="43" t="s">
        <v>86</v>
      </c>
      <c r="N28" s="42" t="s">
        <v>142</v>
      </c>
      <c r="O28" s="43" t="s">
        <v>90</v>
      </c>
      <c r="P28" s="42" t="s">
        <v>143</v>
      </c>
      <c r="Q28" s="43" t="s">
        <v>88</v>
      </c>
      <c r="R28" s="43" t="s">
        <v>90</v>
      </c>
      <c r="S28" s="43" t="s">
        <v>88</v>
      </c>
      <c r="T28" s="43" t="s">
        <v>88</v>
      </c>
      <c r="U28" s="43" t="s">
        <v>90</v>
      </c>
      <c r="V28" s="52" t="s">
        <v>93</v>
      </c>
      <c r="W28" s="52" t="s">
        <v>93</v>
      </c>
      <c r="X28" s="45" t="s">
        <v>157</v>
      </c>
      <c r="Y28" s="52" t="s">
        <v>165</v>
      </c>
      <c r="Z28" s="43">
        <v>5</v>
      </c>
      <c r="AA28" s="43">
        <v>5</v>
      </c>
      <c r="AB28" s="43">
        <v>3</v>
      </c>
      <c r="AC28" s="43">
        <v>1</v>
      </c>
      <c r="AD28" s="43">
        <v>5</v>
      </c>
      <c r="AE28" s="46">
        <f t="shared" si="7"/>
        <v>3.9000000000000004</v>
      </c>
      <c r="AF28" s="43">
        <v>5</v>
      </c>
      <c r="AG28" s="43">
        <v>5</v>
      </c>
      <c r="AH28" s="46">
        <f t="shared" ref="AH28" si="65">(AF28*$AF$1)+(AG28*$AG$1)</f>
        <v>5</v>
      </c>
      <c r="AI28" s="47">
        <f t="shared" ref="AI28" si="66">AE28*AH28</f>
        <v>19.5</v>
      </c>
      <c r="AJ28" s="30" t="str">
        <f t="shared" ref="AJ28" si="67">IF(AI28="","",IF(AI28&gt;16,"A",IF(AI28&gt;5,"M",IF(AI28&gt;2,"B","R"))))</f>
        <v>A</v>
      </c>
      <c r="AK28" s="2" t="s">
        <v>164</v>
      </c>
      <c r="AL28" s="2" t="s">
        <v>418</v>
      </c>
      <c r="AM28" s="43">
        <v>1</v>
      </c>
      <c r="AN28" s="2" t="s">
        <v>154</v>
      </c>
      <c r="AO28" s="43">
        <v>1</v>
      </c>
      <c r="AP28" s="2" t="s">
        <v>417</v>
      </c>
      <c r="AQ28" s="43">
        <v>1</v>
      </c>
      <c r="AR28" s="43">
        <f t="shared" si="3"/>
        <v>3</v>
      </c>
      <c r="AS28" s="30" t="str">
        <f t="shared" ref="AS28" si="68">IF(AR28="","",IF(AR28=0,"0%",IF(AR28&lt;=4,"50%",IF(AR28&gt;4,"80%"))))</f>
        <v>50%</v>
      </c>
      <c r="AT28" s="48">
        <f t="shared" si="5"/>
        <v>9.75</v>
      </c>
      <c r="AU28" s="30" t="str">
        <f t="shared" ref="AU28" si="69">IF(AT28="","",IF(AT28&gt;16,"A",IF(AT28&gt;5,"M",IF(AT28&gt;2,"B","R"))))</f>
        <v>M</v>
      </c>
      <c r="AV28" s="30" t="s">
        <v>131</v>
      </c>
      <c r="AW28" s="3" t="s">
        <v>457</v>
      </c>
      <c r="AX28" s="45"/>
      <c r="AY28" s="53"/>
      <c r="AZ28" s="54"/>
      <c r="BA28" s="54"/>
      <c r="BB28" s="53"/>
      <c r="BC28" s="54"/>
      <c r="BD28" s="54"/>
    </row>
    <row r="29" spans="1:56" ht="279" customHeight="1" x14ac:dyDescent="0.3">
      <c r="A29" s="41">
        <v>27</v>
      </c>
      <c r="B29" s="38" t="s">
        <v>140</v>
      </c>
      <c r="C29" s="42" t="s">
        <v>166</v>
      </c>
      <c r="D29" s="43" t="s">
        <v>86</v>
      </c>
      <c r="E29" s="43" t="s">
        <v>86</v>
      </c>
      <c r="F29" s="43" t="s">
        <v>86</v>
      </c>
      <c r="G29" s="43" t="s">
        <v>86</v>
      </c>
      <c r="H29" s="43" t="s">
        <v>86</v>
      </c>
      <c r="I29" s="43" t="s">
        <v>86</v>
      </c>
      <c r="J29" s="43" t="s">
        <v>86</v>
      </c>
      <c r="K29" s="43" t="s">
        <v>86</v>
      </c>
      <c r="L29" s="43" t="s">
        <v>86</v>
      </c>
      <c r="M29" s="43" t="s">
        <v>86</v>
      </c>
      <c r="N29" s="42" t="s">
        <v>142</v>
      </c>
      <c r="O29" s="43" t="s">
        <v>90</v>
      </c>
      <c r="P29" s="43" t="s">
        <v>126</v>
      </c>
      <c r="Q29" s="43" t="s">
        <v>88</v>
      </c>
      <c r="R29" s="43" t="s">
        <v>127</v>
      </c>
      <c r="S29" s="43" t="s">
        <v>90</v>
      </c>
      <c r="T29" s="43" t="s">
        <v>90</v>
      </c>
      <c r="U29" s="43" t="s">
        <v>88</v>
      </c>
      <c r="V29" s="55" t="s">
        <v>91</v>
      </c>
      <c r="W29" s="57" t="s">
        <v>153</v>
      </c>
      <c r="X29" s="52" t="s">
        <v>93</v>
      </c>
      <c r="Y29" s="52" t="s">
        <v>93</v>
      </c>
      <c r="Z29" s="43">
        <v>5</v>
      </c>
      <c r="AA29" s="43">
        <v>5</v>
      </c>
      <c r="AB29" s="43">
        <v>3</v>
      </c>
      <c r="AC29" s="43">
        <v>1</v>
      </c>
      <c r="AD29" s="43">
        <v>5</v>
      </c>
      <c r="AE29" s="46">
        <f t="shared" si="7"/>
        <v>3.9000000000000004</v>
      </c>
      <c r="AF29" s="43">
        <v>5</v>
      </c>
      <c r="AG29" s="43">
        <v>5</v>
      </c>
      <c r="AH29" s="46">
        <f t="shared" si="0"/>
        <v>5</v>
      </c>
      <c r="AI29" s="47">
        <f t="shared" si="1"/>
        <v>19.5</v>
      </c>
      <c r="AJ29" s="30" t="str">
        <f t="shared" si="2"/>
        <v>A</v>
      </c>
      <c r="AK29" s="2" t="s">
        <v>168</v>
      </c>
      <c r="AL29" s="2" t="s">
        <v>418</v>
      </c>
      <c r="AM29" s="43">
        <v>1</v>
      </c>
      <c r="AN29" s="2" t="s">
        <v>167</v>
      </c>
      <c r="AO29" s="43">
        <v>2</v>
      </c>
      <c r="AP29" s="2" t="s">
        <v>417</v>
      </c>
      <c r="AQ29" s="43">
        <v>4</v>
      </c>
      <c r="AR29" s="43">
        <f t="shared" si="3"/>
        <v>7</v>
      </c>
      <c r="AS29" s="30" t="str">
        <f t="shared" si="4"/>
        <v>80%</v>
      </c>
      <c r="AT29" s="48">
        <f t="shared" si="5"/>
        <v>3.8999999999999986</v>
      </c>
      <c r="AU29" s="30" t="str">
        <f t="shared" si="6"/>
        <v>B</v>
      </c>
      <c r="AV29" s="30" t="s">
        <v>94</v>
      </c>
      <c r="AW29" s="45" t="s">
        <v>93</v>
      </c>
      <c r="AX29" s="45" t="s">
        <v>93</v>
      </c>
      <c r="AY29" s="45" t="s">
        <v>93</v>
      </c>
      <c r="AZ29" s="45" t="s">
        <v>93</v>
      </c>
      <c r="BA29" s="45" t="s">
        <v>93</v>
      </c>
      <c r="BB29" s="45" t="s">
        <v>93</v>
      </c>
      <c r="BC29" s="45" t="s">
        <v>93</v>
      </c>
      <c r="BD29" s="45" t="s">
        <v>93</v>
      </c>
    </row>
    <row r="30" spans="1:56" ht="240.6" customHeight="1" x14ac:dyDescent="0.3">
      <c r="A30" s="41">
        <v>28</v>
      </c>
      <c r="B30" s="38" t="s">
        <v>140</v>
      </c>
      <c r="C30" s="42" t="s">
        <v>166</v>
      </c>
      <c r="D30" s="43" t="s">
        <v>86</v>
      </c>
      <c r="E30" s="43" t="s">
        <v>86</v>
      </c>
      <c r="F30" s="43" t="s">
        <v>86</v>
      </c>
      <c r="G30" s="43" t="s">
        <v>86</v>
      </c>
      <c r="H30" s="43" t="s">
        <v>86</v>
      </c>
      <c r="I30" s="43" t="s">
        <v>86</v>
      </c>
      <c r="J30" s="43" t="s">
        <v>86</v>
      </c>
      <c r="K30" s="43" t="s">
        <v>86</v>
      </c>
      <c r="L30" s="43" t="s">
        <v>86</v>
      </c>
      <c r="M30" s="43" t="s">
        <v>86</v>
      </c>
      <c r="N30" s="42" t="s">
        <v>142</v>
      </c>
      <c r="O30" s="43" t="s">
        <v>90</v>
      </c>
      <c r="P30" s="43" t="s">
        <v>126</v>
      </c>
      <c r="Q30" s="43" t="s">
        <v>88</v>
      </c>
      <c r="R30" s="43" t="s">
        <v>88</v>
      </c>
      <c r="S30" s="43" t="s">
        <v>90</v>
      </c>
      <c r="T30" s="43" t="s">
        <v>88</v>
      </c>
      <c r="U30" s="43" t="s">
        <v>88</v>
      </c>
      <c r="V30" s="55" t="s">
        <v>107</v>
      </c>
      <c r="W30" s="57" t="s">
        <v>169</v>
      </c>
      <c r="X30" s="52" t="s">
        <v>93</v>
      </c>
      <c r="Y30" s="52" t="s">
        <v>93</v>
      </c>
      <c r="Z30" s="43">
        <v>5</v>
      </c>
      <c r="AA30" s="43">
        <v>5</v>
      </c>
      <c r="AB30" s="43">
        <v>3</v>
      </c>
      <c r="AC30" s="43">
        <v>1</v>
      </c>
      <c r="AD30" s="43">
        <v>5</v>
      </c>
      <c r="AE30" s="46">
        <f t="shared" ref="AE30" si="70">(Z30*Z$1)+(AA30*AA$1)+(AB30*AB$1)+(AC30*AC$1)+(AD30*AD$1)</f>
        <v>3.9000000000000004</v>
      </c>
      <c r="AF30" s="43">
        <v>5</v>
      </c>
      <c r="AG30" s="43">
        <v>5</v>
      </c>
      <c r="AH30" s="46">
        <f t="shared" ref="AH30" si="71">(AF30*$AF$1)+(AG30*$AG$1)</f>
        <v>5</v>
      </c>
      <c r="AI30" s="47">
        <f t="shared" ref="AI30" si="72">AE30*AH30</f>
        <v>19.5</v>
      </c>
      <c r="AJ30" s="30" t="str">
        <f t="shared" ref="AJ30" si="73">IF(AI30="","",IF(AI30&gt;16,"A",IF(AI30&gt;5,"M",IF(AI30&gt;2,"B","R"))))</f>
        <v>A</v>
      </c>
      <c r="AK30" s="2" t="s">
        <v>168</v>
      </c>
      <c r="AL30" s="2" t="s">
        <v>418</v>
      </c>
      <c r="AM30" s="43">
        <v>1</v>
      </c>
      <c r="AN30" s="2" t="s">
        <v>167</v>
      </c>
      <c r="AO30" s="43">
        <v>2</v>
      </c>
      <c r="AP30" s="2" t="s">
        <v>417</v>
      </c>
      <c r="AQ30" s="43">
        <v>4</v>
      </c>
      <c r="AR30" s="43">
        <f t="shared" si="3"/>
        <v>7</v>
      </c>
      <c r="AS30" s="30" t="str">
        <f t="shared" ref="AS30" si="74">IF(AR30="","",IF(AR30=0,"0%",IF(AR30&lt;=4,"50%",IF(AR30&gt;4,"80%"))))</f>
        <v>80%</v>
      </c>
      <c r="AT30" s="48">
        <f t="shared" si="5"/>
        <v>3.8999999999999986</v>
      </c>
      <c r="AU30" s="30" t="str">
        <f t="shared" ref="AU30" si="75">IF(AT30="","",IF(AT30&gt;16,"A",IF(AT30&gt;5,"M",IF(AT30&gt;2,"B","R"))))</f>
        <v>B</v>
      </c>
      <c r="AV30" s="30" t="s">
        <v>94</v>
      </c>
      <c r="AW30" s="45" t="s">
        <v>93</v>
      </c>
      <c r="AX30" s="45" t="s">
        <v>93</v>
      </c>
      <c r="AY30" s="45" t="s">
        <v>93</v>
      </c>
      <c r="AZ30" s="45" t="s">
        <v>93</v>
      </c>
      <c r="BA30" s="45" t="s">
        <v>93</v>
      </c>
      <c r="BB30" s="45" t="s">
        <v>93</v>
      </c>
      <c r="BC30" s="45" t="s">
        <v>93</v>
      </c>
      <c r="BD30" s="45" t="s">
        <v>93</v>
      </c>
    </row>
    <row r="31" spans="1:56" ht="247.95" customHeight="1" x14ac:dyDescent="0.3">
      <c r="A31" s="41">
        <v>29</v>
      </c>
      <c r="B31" s="38" t="s">
        <v>140</v>
      </c>
      <c r="C31" s="42" t="s">
        <v>166</v>
      </c>
      <c r="D31" s="43" t="s">
        <v>86</v>
      </c>
      <c r="E31" s="43" t="s">
        <v>86</v>
      </c>
      <c r="F31" s="43" t="s">
        <v>86</v>
      </c>
      <c r="G31" s="43" t="s">
        <v>86</v>
      </c>
      <c r="H31" s="43" t="s">
        <v>86</v>
      </c>
      <c r="I31" s="43" t="s">
        <v>86</v>
      </c>
      <c r="J31" s="43" t="s">
        <v>86</v>
      </c>
      <c r="K31" s="43" t="s">
        <v>86</v>
      </c>
      <c r="L31" s="43" t="s">
        <v>86</v>
      </c>
      <c r="M31" s="43" t="s">
        <v>86</v>
      </c>
      <c r="N31" s="42" t="s">
        <v>142</v>
      </c>
      <c r="O31" s="43" t="s">
        <v>90</v>
      </c>
      <c r="P31" s="43" t="s">
        <v>126</v>
      </c>
      <c r="Q31" s="43" t="s">
        <v>88</v>
      </c>
      <c r="R31" s="43" t="s">
        <v>90</v>
      </c>
      <c r="S31" s="43" t="s">
        <v>88</v>
      </c>
      <c r="T31" s="43" t="s">
        <v>88</v>
      </c>
      <c r="U31" s="43" t="s">
        <v>90</v>
      </c>
      <c r="V31" s="52" t="s">
        <v>93</v>
      </c>
      <c r="W31" s="52" t="s">
        <v>93</v>
      </c>
      <c r="X31" s="45" t="s">
        <v>157</v>
      </c>
      <c r="Y31" s="52" t="s">
        <v>165</v>
      </c>
      <c r="Z31" s="43">
        <v>5</v>
      </c>
      <c r="AA31" s="43">
        <v>5</v>
      </c>
      <c r="AB31" s="43">
        <v>3</v>
      </c>
      <c r="AC31" s="43">
        <v>1</v>
      </c>
      <c r="AD31" s="43">
        <v>5</v>
      </c>
      <c r="AE31" s="46">
        <f t="shared" si="7"/>
        <v>3.9000000000000004</v>
      </c>
      <c r="AF31" s="43">
        <v>5</v>
      </c>
      <c r="AG31" s="43">
        <v>5</v>
      </c>
      <c r="AH31" s="46">
        <f t="shared" ref="AH31" si="76">(AF31*$AF$1)+(AG31*$AG$1)</f>
        <v>5</v>
      </c>
      <c r="AI31" s="47">
        <f t="shared" ref="AI31" si="77">AE31*AH31</f>
        <v>19.5</v>
      </c>
      <c r="AJ31" s="30" t="str">
        <f t="shared" ref="AJ31" si="78">IF(AI31="","",IF(AI31&gt;16,"A",IF(AI31&gt;5,"M",IF(AI31&gt;2,"B","R"))))</f>
        <v>A</v>
      </c>
      <c r="AK31" s="2" t="s">
        <v>168</v>
      </c>
      <c r="AL31" s="2" t="s">
        <v>418</v>
      </c>
      <c r="AM31" s="43">
        <v>1</v>
      </c>
      <c r="AN31" s="2" t="s">
        <v>167</v>
      </c>
      <c r="AO31" s="43">
        <v>2</v>
      </c>
      <c r="AP31" s="2" t="s">
        <v>417</v>
      </c>
      <c r="AQ31" s="43">
        <v>1</v>
      </c>
      <c r="AR31" s="43">
        <f t="shared" si="3"/>
        <v>4</v>
      </c>
      <c r="AS31" s="30" t="str">
        <f t="shared" ref="AS31" si="79">IF(AR31="","",IF(AR31=0,"0%",IF(AR31&lt;=4,"50%",IF(AR31&gt;4,"80%"))))</f>
        <v>50%</v>
      </c>
      <c r="AT31" s="48">
        <f t="shared" si="5"/>
        <v>9.75</v>
      </c>
      <c r="AU31" s="30" t="str">
        <f t="shared" ref="AU31" si="80">IF(AT31="","",IF(AT31&gt;16,"A",IF(AT31&gt;5,"M",IF(AT31&gt;2,"B","R"))))</f>
        <v>M</v>
      </c>
      <c r="AV31" s="30" t="s">
        <v>131</v>
      </c>
      <c r="AW31" s="3" t="s">
        <v>457</v>
      </c>
      <c r="AX31" s="45"/>
      <c r="AY31" s="53"/>
      <c r="AZ31" s="54"/>
      <c r="BA31" s="54"/>
      <c r="BB31" s="53"/>
      <c r="BC31" s="54"/>
      <c r="BD31" s="54"/>
    </row>
    <row r="32" spans="1:56" ht="279" customHeight="1" x14ac:dyDescent="0.3">
      <c r="A32" s="41">
        <v>30</v>
      </c>
      <c r="B32" s="38" t="s">
        <v>140</v>
      </c>
      <c r="C32" s="42" t="s">
        <v>170</v>
      </c>
      <c r="D32" s="43" t="s">
        <v>86</v>
      </c>
      <c r="E32" s="43" t="s">
        <v>86</v>
      </c>
      <c r="F32" s="43" t="s">
        <v>86</v>
      </c>
      <c r="G32" s="43" t="s">
        <v>86</v>
      </c>
      <c r="H32" s="43" t="s">
        <v>86</v>
      </c>
      <c r="I32" s="43" t="s">
        <v>86</v>
      </c>
      <c r="J32" s="43" t="s">
        <v>86</v>
      </c>
      <c r="K32" s="43" t="s">
        <v>86</v>
      </c>
      <c r="L32" s="43" t="s">
        <v>86</v>
      </c>
      <c r="M32" s="43" t="s">
        <v>86</v>
      </c>
      <c r="N32" s="42" t="s">
        <v>142</v>
      </c>
      <c r="O32" s="43" t="s">
        <v>90</v>
      </c>
      <c r="P32" s="43" t="s">
        <v>126</v>
      </c>
      <c r="Q32" s="43" t="s">
        <v>88</v>
      </c>
      <c r="R32" s="43" t="s">
        <v>127</v>
      </c>
      <c r="S32" s="43" t="s">
        <v>90</v>
      </c>
      <c r="T32" s="43" t="s">
        <v>90</v>
      </c>
      <c r="U32" s="43" t="s">
        <v>88</v>
      </c>
      <c r="V32" s="55" t="s">
        <v>91</v>
      </c>
      <c r="W32" s="57" t="s">
        <v>171</v>
      </c>
      <c r="X32" s="52" t="s">
        <v>93</v>
      </c>
      <c r="Y32" s="52" t="s">
        <v>93</v>
      </c>
      <c r="Z32" s="43">
        <v>5</v>
      </c>
      <c r="AA32" s="43">
        <v>5</v>
      </c>
      <c r="AB32" s="43">
        <v>3</v>
      </c>
      <c r="AC32" s="43">
        <v>1</v>
      </c>
      <c r="AD32" s="43">
        <v>5</v>
      </c>
      <c r="AE32" s="46">
        <f t="shared" si="7"/>
        <v>3.9000000000000004</v>
      </c>
      <c r="AF32" s="43">
        <v>5</v>
      </c>
      <c r="AG32" s="43">
        <v>5</v>
      </c>
      <c r="AH32" s="46">
        <f t="shared" si="0"/>
        <v>5</v>
      </c>
      <c r="AI32" s="47">
        <f t="shared" si="1"/>
        <v>19.5</v>
      </c>
      <c r="AJ32" s="30" t="str">
        <f t="shared" si="2"/>
        <v>A</v>
      </c>
      <c r="AK32" s="2" t="s">
        <v>168</v>
      </c>
      <c r="AL32" s="2" t="s">
        <v>418</v>
      </c>
      <c r="AM32" s="43">
        <v>1</v>
      </c>
      <c r="AN32" s="2" t="s">
        <v>167</v>
      </c>
      <c r="AO32" s="43">
        <v>2</v>
      </c>
      <c r="AP32" s="2" t="s">
        <v>417</v>
      </c>
      <c r="AQ32" s="43">
        <v>4</v>
      </c>
      <c r="AR32" s="43">
        <f t="shared" si="3"/>
        <v>7</v>
      </c>
      <c r="AS32" s="30" t="str">
        <f t="shared" si="4"/>
        <v>80%</v>
      </c>
      <c r="AT32" s="48">
        <f t="shared" si="5"/>
        <v>3.8999999999999986</v>
      </c>
      <c r="AU32" s="30" t="str">
        <f t="shared" si="6"/>
        <v>B</v>
      </c>
      <c r="AV32" s="30" t="s">
        <v>94</v>
      </c>
      <c r="AW32" s="45" t="s">
        <v>93</v>
      </c>
      <c r="AX32" s="45" t="s">
        <v>93</v>
      </c>
      <c r="AY32" s="45" t="s">
        <v>93</v>
      </c>
      <c r="AZ32" s="45" t="s">
        <v>93</v>
      </c>
      <c r="BA32" s="45" t="s">
        <v>93</v>
      </c>
      <c r="BB32" s="45" t="s">
        <v>93</v>
      </c>
      <c r="BC32" s="45" t="s">
        <v>93</v>
      </c>
      <c r="BD32" s="45" t="s">
        <v>93</v>
      </c>
    </row>
    <row r="33" spans="1:56" ht="279" customHeight="1" x14ac:dyDescent="0.3">
      <c r="A33" s="41">
        <v>31</v>
      </c>
      <c r="B33" s="38" t="s">
        <v>140</v>
      </c>
      <c r="C33" s="42" t="s">
        <v>170</v>
      </c>
      <c r="D33" s="43" t="s">
        <v>86</v>
      </c>
      <c r="E33" s="43" t="s">
        <v>86</v>
      </c>
      <c r="F33" s="43" t="s">
        <v>86</v>
      </c>
      <c r="G33" s="43" t="s">
        <v>86</v>
      </c>
      <c r="H33" s="43" t="s">
        <v>86</v>
      </c>
      <c r="I33" s="43" t="s">
        <v>86</v>
      </c>
      <c r="J33" s="43" t="s">
        <v>86</v>
      </c>
      <c r="K33" s="43" t="s">
        <v>86</v>
      </c>
      <c r="L33" s="43" t="s">
        <v>86</v>
      </c>
      <c r="M33" s="43" t="s">
        <v>86</v>
      </c>
      <c r="N33" s="42" t="s">
        <v>142</v>
      </c>
      <c r="O33" s="43" t="s">
        <v>90</v>
      </c>
      <c r="P33" s="43" t="s">
        <v>126</v>
      </c>
      <c r="Q33" s="43" t="s">
        <v>88</v>
      </c>
      <c r="R33" s="43" t="s">
        <v>88</v>
      </c>
      <c r="S33" s="43" t="s">
        <v>90</v>
      </c>
      <c r="T33" s="43" t="s">
        <v>88</v>
      </c>
      <c r="U33" s="43" t="s">
        <v>88</v>
      </c>
      <c r="V33" s="55" t="s">
        <v>107</v>
      </c>
      <c r="W33" s="57" t="s">
        <v>172</v>
      </c>
      <c r="X33" s="52" t="s">
        <v>93</v>
      </c>
      <c r="Y33" s="52" t="s">
        <v>93</v>
      </c>
      <c r="Z33" s="43">
        <v>5</v>
      </c>
      <c r="AA33" s="43">
        <v>5</v>
      </c>
      <c r="AB33" s="43">
        <v>3</v>
      </c>
      <c r="AC33" s="43">
        <v>1</v>
      </c>
      <c r="AD33" s="43">
        <v>5</v>
      </c>
      <c r="AE33" s="46">
        <f t="shared" ref="AE33" si="81">(Z33*Z$1)+(AA33*AA$1)+(AB33*AB$1)+(AC33*AC$1)+(AD33*AD$1)</f>
        <v>3.9000000000000004</v>
      </c>
      <c r="AF33" s="43">
        <v>5</v>
      </c>
      <c r="AG33" s="43">
        <v>5</v>
      </c>
      <c r="AH33" s="46">
        <f t="shared" ref="AH33" si="82">(AF33*$AF$1)+(AG33*$AG$1)</f>
        <v>5</v>
      </c>
      <c r="AI33" s="47">
        <f t="shared" ref="AI33" si="83">AE33*AH33</f>
        <v>19.5</v>
      </c>
      <c r="AJ33" s="30" t="str">
        <f t="shared" ref="AJ33" si="84">IF(AI33="","",IF(AI33&gt;16,"A",IF(AI33&gt;5,"M",IF(AI33&gt;2,"B","R"))))</f>
        <v>A</v>
      </c>
      <c r="AK33" s="2" t="s">
        <v>168</v>
      </c>
      <c r="AL33" s="2" t="s">
        <v>418</v>
      </c>
      <c r="AM33" s="43">
        <v>1</v>
      </c>
      <c r="AN33" s="2" t="s">
        <v>167</v>
      </c>
      <c r="AO33" s="43">
        <v>2</v>
      </c>
      <c r="AP33" s="2" t="s">
        <v>417</v>
      </c>
      <c r="AQ33" s="43">
        <v>4</v>
      </c>
      <c r="AR33" s="43">
        <f t="shared" si="3"/>
        <v>7</v>
      </c>
      <c r="AS33" s="30" t="str">
        <f t="shared" ref="AS33" si="85">IF(AR33="","",IF(AR33=0,"0%",IF(AR33&lt;=4,"50%",IF(AR33&gt;4,"80%"))))</f>
        <v>80%</v>
      </c>
      <c r="AT33" s="48">
        <f t="shared" si="5"/>
        <v>3.8999999999999986</v>
      </c>
      <c r="AU33" s="30" t="str">
        <f t="shared" ref="AU33" si="86">IF(AT33="","",IF(AT33&gt;16,"A",IF(AT33&gt;5,"M",IF(AT33&gt;2,"B","R"))))</f>
        <v>B</v>
      </c>
      <c r="AV33" s="30" t="s">
        <v>94</v>
      </c>
      <c r="AW33" s="45" t="s">
        <v>93</v>
      </c>
      <c r="AX33" s="45" t="s">
        <v>93</v>
      </c>
      <c r="AY33" s="45" t="s">
        <v>93</v>
      </c>
      <c r="AZ33" s="45" t="s">
        <v>93</v>
      </c>
      <c r="BA33" s="45" t="s">
        <v>93</v>
      </c>
      <c r="BB33" s="45" t="s">
        <v>93</v>
      </c>
      <c r="BC33" s="45" t="s">
        <v>93</v>
      </c>
      <c r="BD33" s="45" t="s">
        <v>93</v>
      </c>
    </row>
    <row r="34" spans="1:56" ht="273.60000000000002" customHeight="1" x14ac:dyDescent="0.3">
      <c r="A34" s="41">
        <v>32</v>
      </c>
      <c r="B34" s="38" t="s">
        <v>140</v>
      </c>
      <c r="C34" s="42" t="s">
        <v>170</v>
      </c>
      <c r="D34" s="43" t="s">
        <v>86</v>
      </c>
      <c r="E34" s="43" t="s">
        <v>86</v>
      </c>
      <c r="F34" s="43" t="s">
        <v>86</v>
      </c>
      <c r="G34" s="43" t="s">
        <v>86</v>
      </c>
      <c r="H34" s="43" t="s">
        <v>86</v>
      </c>
      <c r="I34" s="43" t="s">
        <v>86</v>
      </c>
      <c r="J34" s="43" t="s">
        <v>86</v>
      </c>
      <c r="K34" s="43" t="s">
        <v>86</v>
      </c>
      <c r="L34" s="43" t="s">
        <v>86</v>
      </c>
      <c r="M34" s="43" t="s">
        <v>86</v>
      </c>
      <c r="N34" s="42" t="s">
        <v>142</v>
      </c>
      <c r="O34" s="43" t="s">
        <v>90</v>
      </c>
      <c r="P34" s="43" t="s">
        <v>126</v>
      </c>
      <c r="Q34" s="43" t="s">
        <v>88</v>
      </c>
      <c r="R34" s="43" t="s">
        <v>90</v>
      </c>
      <c r="S34" s="43" t="s">
        <v>88</v>
      </c>
      <c r="T34" s="43" t="s">
        <v>88</v>
      </c>
      <c r="U34" s="43" t="s">
        <v>90</v>
      </c>
      <c r="V34" s="52" t="s">
        <v>93</v>
      </c>
      <c r="W34" s="52" t="s">
        <v>93</v>
      </c>
      <c r="X34" s="45" t="s">
        <v>157</v>
      </c>
      <c r="Y34" s="52" t="s">
        <v>165</v>
      </c>
      <c r="Z34" s="43">
        <v>5</v>
      </c>
      <c r="AA34" s="43">
        <v>5</v>
      </c>
      <c r="AB34" s="43">
        <v>3</v>
      </c>
      <c r="AC34" s="43">
        <v>1</v>
      </c>
      <c r="AD34" s="43">
        <v>5</v>
      </c>
      <c r="AE34" s="46">
        <f t="shared" si="7"/>
        <v>3.9000000000000004</v>
      </c>
      <c r="AF34" s="43">
        <v>5</v>
      </c>
      <c r="AG34" s="43">
        <v>5</v>
      </c>
      <c r="AH34" s="46">
        <f t="shared" ref="AH34" si="87">(AF34*$AF$1)+(AG34*$AG$1)</f>
        <v>5</v>
      </c>
      <c r="AI34" s="47">
        <f t="shared" ref="AI34" si="88">AE34*AH34</f>
        <v>19.5</v>
      </c>
      <c r="AJ34" s="30" t="str">
        <f t="shared" ref="AJ34" si="89">IF(AI34="","",IF(AI34&gt;16,"A",IF(AI34&gt;5,"M",IF(AI34&gt;2,"B","R"))))</f>
        <v>A</v>
      </c>
      <c r="AK34" s="2" t="s">
        <v>168</v>
      </c>
      <c r="AL34" s="2" t="s">
        <v>418</v>
      </c>
      <c r="AM34" s="43">
        <v>1</v>
      </c>
      <c r="AN34" s="2" t="s">
        <v>167</v>
      </c>
      <c r="AO34" s="43">
        <v>2</v>
      </c>
      <c r="AP34" s="2" t="s">
        <v>417</v>
      </c>
      <c r="AQ34" s="43">
        <v>1</v>
      </c>
      <c r="AR34" s="43">
        <f t="shared" si="3"/>
        <v>4</v>
      </c>
      <c r="AS34" s="30" t="str">
        <f t="shared" ref="AS34" si="90">IF(AR34="","",IF(AR34=0,"0%",IF(AR34&lt;=4,"50%",IF(AR34&gt;4,"80%"))))</f>
        <v>50%</v>
      </c>
      <c r="AT34" s="48">
        <f t="shared" si="5"/>
        <v>9.75</v>
      </c>
      <c r="AU34" s="30" t="str">
        <f t="shared" ref="AU34" si="91">IF(AT34="","",IF(AT34&gt;16,"A",IF(AT34&gt;5,"M",IF(AT34&gt;2,"B","R"))))</f>
        <v>M</v>
      </c>
      <c r="AV34" s="30" t="s">
        <v>131</v>
      </c>
      <c r="AW34" s="3" t="s">
        <v>457</v>
      </c>
      <c r="AX34" s="45"/>
      <c r="AY34" s="53"/>
      <c r="AZ34" s="54"/>
      <c r="BA34" s="54"/>
      <c r="BB34" s="53"/>
      <c r="BC34" s="54"/>
      <c r="BD34" s="54"/>
    </row>
    <row r="35" spans="1:56" ht="279" customHeight="1" x14ac:dyDescent="0.3">
      <c r="A35" s="41">
        <v>33</v>
      </c>
      <c r="B35" s="38" t="s">
        <v>140</v>
      </c>
      <c r="C35" s="42" t="s">
        <v>173</v>
      </c>
      <c r="D35" s="43" t="s">
        <v>86</v>
      </c>
      <c r="E35" s="43" t="s">
        <v>86</v>
      </c>
      <c r="F35" s="43" t="s">
        <v>86</v>
      </c>
      <c r="G35" s="43" t="s">
        <v>86</v>
      </c>
      <c r="H35" s="43" t="s">
        <v>86</v>
      </c>
      <c r="I35" s="43" t="s">
        <v>86</v>
      </c>
      <c r="J35" s="43" t="s">
        <v>86</v>
      </c>
      <c r="K35" s="43" t="s">
        <v>86</v>
      </c>
      <c r="L35" s="43" t="s">
        <v>86</v>
      </c>
      <c r="M35" s="43" t="s">
        <v>86</v>
      </c>
      <c r="N35" s="42" t="s">
        <v>142</v>
      </c>
      <c r="O35" s="43" t="s">
        <v>90</v>
      </c>
      <c r="P35" s="42" t="s">
        <v>143</v>
      </c>
      <c r="Q35" s="43" t="s">
        <v>88</v>
      </c>
      <c r="R35" s="43" t="s">
        <v>127</v>
      </c>
      <c r="S35" s="43" t="s">
        <v>90</v>
      </c>
      <c r="T35" s="43" t="s">
        <v>90</v>
      </c>
      <c r="U35" s="43" t="s">
        <v>88</v>
      </c>
      <c r="V35" s="55" t="s">
        <v>91</v>
      </c>
      <c r="W35" s="57" t="s">
        <v>174</v>
      </c>
      <c r="X35" s="52" t="s">
        <v>93</v>
      </c>
      <c r="Y35" s="52" t="s">
        <v>93</v>
      </c>
      <c r="Z35" s="43">
        <v>3</v>
      </c>
      <c r="AA35" s="43">
        <v>5</v>
      </c>
      <c r="AB35" s="43">
        <v>3</v>
      </c>
      <c r="AC35" s="43">
        <v>1</v>
      </c>
      <c r="AD35" s="43">
        <v>5</v>
      </c>
      <c r="AE35" s="46">
        <f t="shared" si="7"/>
        <v>3.2</v>
      </c>
      <c r="AF35" s="43">
        <v>5</v>
      </c>
      <c r="AG35" s="43">
        <v>5</v>
      </c>
      <c r="AH35" s="46">
        <f t="shared" si="0"/>
        <v>5</v>
      </c>
      <c r="AI35" s="47">
        <f t="shared" si="1"/>
        <v>16</v>
      </c>
      <c r="AJ35" s="30" t="str">
        <f t="shared" si="2"/>
        <v>M</v>
      </c>
      <c r="AK35" s="2" t="s">
        <v>175</v>
      </c>
      <c r="AL35" s="2" t="s">
        <v>418</v>
      </c>
      <c r="AM35" s="43">
        <v>1</v>
      </c>
      <c r="AN35" s="2" t="s">
        <v>154</v>
      </c>
      <c r="AO35" s="43">
        <v>1</v>
      </c>
      <c r="AP35" s="2" t="s">
        <v>417</v>
      </c>
      <c r="AQ35" s="43">
        <v>3</v>
      </c>
      <c r="AR35" s="43">
        <f t="shared" ref="AR35:AR66" si="92">AM35+AO35+AQ35</f>
        <v>5</v>
      </c>
      <c r="AS35" s="30" t="str">
        <f t="shared" si="4"/>
        <v>80%</v>
      </c>
      <c r="AT35" s="48">
        <f t="shared" ref="AT35:AT66" si="93">AI35-(AI35*AS35)</f>
        <v>3.1999999999999993</v>
      </c>
      <c r="AU35" s="30" t="str">
        <f t="shared" si="6"/>
        <v>B</v>
      </c>
      <c r="AV35" s="30" t="s">
        <v>94</v>
      </c>
      <c r="AW35" s="42" t="s">
        <v>93</v>
      </c>
      <c r="AX35" s="42" t="s">
        <v>93</v>
      </c>
      <c r="AY35" s="42" t="s">
        <v>93</v>
      </c>
      <c r="AZ35" s="42" t="s">
        <v>93</v>
      </c>
      <c r="BA35" s="42" t="s">
        <v>93</v>
      </c>
      <c r="BB35" s="42" t="s">
        <v>93</v>
      </c>
      <c r="BC35" s="42" t="s">
        <v>93</v>
      </c>
      <c r="BD35" s="42" t="s">
        <v>93</v>
      </c>
    </row>
    <row r="36" spans="1:56" ht="279" customHeight="1" x14ac:dyDescent="0.3">
      <c r="A36" s="41">
        <v>34</v>
      </c>
      <c r="B36" s="38" t="s">
        <v>140</v>
      </c>
      <c r="C36" s="42" t="s">
        <v>173</v>
      </c>
      <c r="D36" s="43" t="s">
        <v>86</v>
      </c>
      <c r="E36" s="43" t="s">
        <v>86</v>
      </c>
      <c r="F36" s="43" t="s">
        <v>86</v>
      </c>
      <c r="G36" s="43" t="s">
        <v>86</v>
      </c>
      <c r="H36" s="43" t="s">
        <v>86</v>
      </c>
      <c r="I36" s="43" t="s">
        <v>86</v>
      </c>
      <c r="J36" s="43" t="s">
        <v>86</v>
      </c>
      <c r="K36" s="43" t="s">
        <v>86</v>
      </c>
      <c r="L36" s="43" t="s">
        <v>86</v>
      </c>
      <c r="M36" s="43" t="s">
        <v>86</v>
      </c>
      <c r="N36" s="42" t="s">
        <v>142</v>
      </c>
      <c r="O36" s="43" t="s">
        <v>90</v>
      </c>
      <c r="P36" s="42" t="s">
        <v>143</v>
      </c>
      <c r="Q36" s="43" t="s">
        <v>88</v>
      </c>
      <c r="R36" s="43" t="s">
        <v>88</v>
      </c>
      <c r="S36" s="43" t="s">
        <v>90</v>
      </c>
      <c r="T36" s="43" t="s">
        <v>88</v>
      </c>
      <c r="U36" s="43" t="s">
        <v>88</v>
      </c>
      <c r="V36" s="55" t="s">
        <v>107</v>
      </c>
      <c r="W36" s="57" t="s">
        <v>156</v>
      </c>
      <c r="X36" s="52" t="s">
        <v>93</v>
      </c>
      <c r="Y36" s="52" t="s">
        <v>93</v>
      </c>
      <c r="Z36" s="43">
        <v>3</v>
      </c>
      <c r="AA36" s="43">
        <v>5</v>
      </c>
      <c r="AB36" s="43">
        <v>3</v>
      </c>
      <c r="AC36" s="43">
        <v>1</v>
      </c>
      <c r="AD36" s="43">
        <v>5</v>
      </c>
      <c r="AE36" s="46">
        <f t="shared" ref="AE36" si="94">(Z36*Z$1)+(AA36*AA$1)+(AB36*AB$1)+(AC36*AC$1)+(AD36*AD$1)</f>
        <v>3.2</v>
      </c>
      <c r="AF36" s="43">
        <v>5</v>
      </c>
      <c r="AG36" s="43">
        <v>5</v>
      </c>
      <c r="AH36" s="46">
        <f t="shared" ref="AH36" si="95">(AF36*$AF$1)+(AG36*$AG$1)</f>
        <v>5</v>
      </c>
      <c r="AI36" s="47">
        <f t="shared" ref="AI36" si="96">AE36*AH36</f>
        <v>16</v>
      </c>
      <c r="AJ36" s="30" t="str">
        <f t="shared" ref="AJ36" si="97">IF(AI36="","",IF(AI36&gt;16,"A",IF(AI36&gt;5,"M",IF(AI36&gt;2,"B","R"))))</f>
        <v>M</v>
      </c>
      <c r="AK36" s="2" t="s">
        <v>175</v>
      </c>
      <c r="AL36" s="2" t="s">
        <v>418</v>
      </c>
      <c r="AM36" s="43">
        <v>1</v>
      </c>
      <c r="AN36" s="2" t="s">
        <v>154</v>
      </c>
      <c r="AO36" s="43">
        <v>1</v>
      </c>
      <c r="AP36" s="2" t="s">
        <v>417</v>
      </c>
      <c r="AQ36" s="43">
        <v>3</v>
      </c>
      <c r="AR36" s="43">
        <f t="shared" si="92"/>
        <v>5</v>
      </c>
      <c r="AS36" s="30" t="str">
        <f t="shared" ref="AS36" si="98">IF(AR36="","",IF(AR36=0,"0%",IF(AR36&lt;=4,"50%",IF(AR36&gt;4,"80%"))))</f>
        <v>80%</v>
      </c>
      <c r="AT36" s="48">
        <f t="shared" si="93"/>
        <v>3.1999999999999993</v>
      </c>
      <c r="AU36" s="30" t="str">
        <f t="shared" ref="AU36" si="99">IF(AT36="","",IF(AT36&gt;16,"A",IF(AT36&gt;5,"M",IF(AT36&gt;2,"B","R"))))</f>
        <v>B</v>
      </c>
      <c r="AV36" s="30" t="s">
        <v>94</v>
      </c>
      <c r="AW36" s="42" t="s">
        <v>93</v>
      </c>
      <c r="AX36" s="42" t="s">
        <v>93</v>
      </c>
      <c r="AY36" s="42" t="s">
        <v>93</v>
      </c>
      <c r="AZ36" s="42" t="s">
        <v>93</v>
      </c>
      <c r="BA36" s="42" t="s">
        <v>93</v>
      </c>
      <c r="BB36" s="42" t="s">
        <v>93</v>
      </c>
      <c r="BC36" s="42" t="s">
        <v>93</v>
      </c>
      <c r="BD36" s="42" t="s">
        <v>93</v>
      </c>
    </row>
    <row r="37" spans="1:56" ht="193.95" customHeight="1" x14ac:dyDescent="0.3">
      <c r="A37" s="41">
        <v>35</v>
      </c>
      <c r="B37" s="38" t="s">
        <v>140</v>
      </c>
      <c r="C37" s="42" t="s">
        <v>173</v>
      </c>
      <c r="D37" s="43" t="s">
        <v>86</v>
      </c>
      <c r="E37" s="43" t="s">
        <v>86</v>
      </c>
      <c r="F37" s="43" t="s">
        <v>86</v>
      </c>
      <c r="G37" s="43" t="s">
        <v>86</v>
      </c>
      <c r="H37" s="43" t="s">
        <v>86</v>
      </c>
      <c r="I37" s="43" t="s">
        <v>86</v>
      </c>
      <c r="J37" s="43" t="s">
        <v>86</v>
      </c>
      <c r="K37" s="43" t="s">
        <v>86</v>
      </c>
      <c r="L37" s="43" t="s">
        <v>86</v>
      </c>
      <c r="M37" s="43" t="s">
        <v>86</v>
      </c>
      <c r="N37" s="42" t="s">
        <v>142</v>
      </c>
      <c r="O37" s="43" t="s">
        <v>90</v>
      </c>
      <c r="P37" s="42" t="s">
        <v>143</v>
      </c>
      <c r="Q37" s="43" t="s">
        <v>88</v>
      </c>
      <c r="R37" s="43" t="s">
        <v>90</v>
      </c>
      <c r="S37" s="43" t="s">
        <v>88</v>
      </c>
      <c r="T37" s="43" t="s">
        <v>88</v>
      </c>
      <c r="U37" s="43" t="s">
        <v>90</v>
      </c>
      <c r="V37" s="52" t="s">
        <v>93</v>
      </c>
      <c r="W37" s="52" t="s">
        <v>93</v>
      </c>
      <c r="X37" s="45" t="s">
        <v>157</v>
      </c>
      <c r="Y37" s="52" t="s">
        <v>158</v>
      </c>
      <c r="Z37" s="43">
        <v>3</v>
      </c>
      <c r="AA37" s="43">
        <v>5</v>
      </c>
      <c r="AB37" s="43">
        <v>3</v>
      </c>
      <c r="AC37" s="43">
        <v>1</v>
      </c>
      <c r="AD37" s="43">
        <v>5</v>
      </c>
      <c r="AE37" s="46">
        <f t="shared" si="7"/>
        <v>3.2</v>
      </c>
      <c r="AF37" s="43">
        <v>5</v>
      </c>
      <c r="AG37" s="43">
        <v>5</v>
      </c>
      <c r="AH37" s="46">
        <f t="shared" ref="AH37" si="100">(AF37*$AF$1)+(AG37*$AG$1)</f>
        <v>5</v>
      </c>
      <c r="AI37" s="47">
        <f t="shared" ref="AI37" si="101">AE37*AH37</f>
        <v>16</v>
      </c>
      <c r="AJ37" s="30" t="str">
        <f t="shared" ref="AJ37" si="102">IF(AI37="","",IF(AI37&gt;16,"A",IF(AI37&gt;5,"M",IF(AI37&gt;2,"B","R"))))</f>
        <v>M</v>
      </c>
      <c r="AK37" s="2" t="s">
        <v>175</v>
      </c>
      <c r="AL37" s="2" t="s">
        <v>418</v>
      </c>
      <c r="AM37" s="43">
        <v>1</v>
      </c>
      <c r="AN37" s="2" t="s">
        <v>154</v>
      </c>
      <c r="AO37" s="43">
        <v>1</v>
      </c>
      <c r="AP37" s="2" t="s">
        <v>417</v>
      </c>
      <c r="AQ37" s="43">
        <v>1</v>
      </c>
      <c r="AR37" s="43">
        <f t="shared" si="92"/>
        <v>3</v>
      </c>
      <c r="AS37" s="30" t="str">
        <f t="shared" ref="AS37" si="103">IF(AR37="","",IF(AR37=0,"0%",IF(AR37&lt;=4,"50%",IF(AR37&gt;4,"80%"))))</f>
        <v>50%</v>
      </c>
      <c r="AT37" s="48">
        <f t="shared" si="93"/>
        <v>8</v>
      </c>
      <c r="AU37" s="30" t="str">
        <f t="shared" ref="AU37" si="104">IF(AT37="","",IF(AT37&gt;16,"A",IF(AT37&gt;5,"M",IF(AT37&gt;2,"B","R"))))</f>
        <v>M</v>
      </c>
      <c r="AV37" s="30" t="s">
        <v>131</v>
      </c>
      <c r="AW37" s="3" t="s">
        <v>457</v>
      </c>
      <c r="AX37" s="45"/>
      <c r="AY37" s="53"/>
      <c r="AZ37" s="54"/>
      <c r="BA37" s="54"/>
      <c r="BB37" s="53"/>
      <c r="BC37" s="54"/>
      <c r="BD37" s="54"/>
    </row>
    <row r="38" spans="1:56" ht="287.39999999999998" customHeight="1" x14ac:dyDescent="0.3">
      <c r="A38" s="41">
        <v>36</v>
      </c>
      <c r="B38" s="47" t="s">
        <v>176</v>
      </c>
      <c r="C38" s="42" t="s">
        <v>177</v>
      </c>
      <c r="D38" s="43" t="s">
        <v>86</v>
      </c>
      <c r="E38" s="43" t="s">
        <v>86</v>
      </c>
      <c r="F38" s="43" t="s">
        <v>86</v>
      </c>
      <c r="G38" s="43" t="s">
        <v>86</v>
      </c>
      <c r="H38" s="43" t="s">
        <v>86</v>
      </c>
      <c r="I38" s="43" t="s">
        <v>86</v>
      </c>
      <c r="J38" s="43" t="s">
        <v>86</v>
      </c>
      <c r="K38" s="43" t="s">
        <v>86</v>
      </c>
      <c r="L38" s="43" t="s">
        <v>86</v>
      </c>
      <c r="M38" s="43" t="s">
        <v>86</v>
      </c>
      <c r="N38" s="45" t="s">
        <v>178</v>
      </c>
      <c r="O38" s="42" t="s">
        <v>179</v>
      </c>
      <c r="P38" s="42" t="s">
        <v>143</v>
      </c>
      <c r="Q38" s="42" t="s">
        <v>180</v>
      </c>
      <c r="R38" s="45" t="s">
        <v>127</v>
      </c>
      <c r="S38" s="52" t="s">
        <v>90</v>
      </c>
      <c r="T38" s="52" t="s">
        <v>90</v>
      </c>
      <c r="U38" s="43" t="s">
        <v>88</v>
      </c>
      <c r="V38" s="55" t="s">
        <v>91</v>
      </c>
      <c r="W38" s="57" t="s">
        <v>181</v>
      </c>
      <c r="X38" s="45" t="s">
        <v>93</v>
      </c>
      <c r="Y38" s="45" t="s">
        <v>93</v>
      </c>
      <c r="Z38" s="43">
        <v>1</v>
      </c>
      <c r="AA38" s="43">
        <v>1</v>
      </c>
      <c r="AB38" s="43">
        <v>3</v>
      </c>
      <c r="AC38" s="43">
        <v>1</v>
      </c>
      <c r="AD38" s="43">
        <v>5</v>
      </c>
      <c r="AE38" s="46">
        <f t="shared" si="7"/>
        <v>1.9</v>
      </c>
      <c r="AF38" s="43">
        <v>3</v>
      </c>
      <c r="AG38" s="43">
        <v>4</v>
      </c>
      <c r="AH38" s="46">
        <f t="shared" si="0"/>
        <v>3.6</v>
      </c>
      <c r="AI38" s="47">
        <f t="shared" si="1"/>
        <v>6.84</v>
      </c>
      <c r="AJ38" s="30" t="str">
        <f t="shared" si="2"/>
        <v>M</v>
      </c>
      <c r="AK38" s="2" t="s">
        <v>183</v>
      </c>
      <c r="AL38" s="2" t="s">
        <v>418</v>
      </c>
      <c r="AM38" s="43">
        <v>1</v>
      </c>
      <c r="AN38" s="3" t="s">
        <v>182</v>
      </c>
      <c r="AO38" s="43">
        <v>0</v>
      </c>
      <c r="AP38" s="2" t="s">
        <v>417</v>
      </c>
      <c r="AQ38" s="43">
        <v>3</v>
      </c>
      <c r="AR38" s="43">
        <f t="shared" si="92"/>
        <v>4</v>
      </c>
      <c r="AS38" s="30" t="str">
        <f t="shared" si="4"/>
        <v>50%</v>
      </c>
      <c r="AT38" s="48">
        <f t="shared" si="93"/>
        <v>3.42</v>
      </c>
      <c r="AU38" s="30" t="str">
        <f t="shared" si="6"/>
        <v>B</v>
      </c>
      <c r="AV38" s="30" t="s">
        <v>94</v>
      </c>
      <c r="AW38" s="45" t="s">
        <v>93</v>
      </c>
      <c r="AX38" s="45" t="s">
        <v>93</v>
      </c>
      <c r="AY38" s="45" t="s">
        <v>93</v>
      </c>
      <c r="AZ38" s="45" t="s">
        <v>93</v>
      </c>
      <c r="BA38" s="45" t="s">
        <v>93</v>
      </c>
      <c r="BB38" s="45" t="s">
        <v>93</v>
      </c>
      <c r="BC38" s="45" t="s">
        <v>93</v>
      </c>
      <c r="BD38" s="45" t="s">
        <v>93</v>
      </c>
    </row>
    <row r="39" spans="1:56" ht="264.60000000000002" customHeight="1" x14ac:dyDescent="0.3">
      <c r="A39" s="41">
        <v>37</v>
      </c>
      <c r="B39" s="47" t="s">
        <v>176</v>
      </c>
      <c r="C39" s="42" t="s">
        <v>184</v>
      </c>
      <c r="D39" s="43" t="s">
        <v>86</v>
      </c>
      <c r="E39" s="43" t="s">
        <v>86</v>
      </c>
      <c r="F39" s="43" t="s">
        <v>86</v>
      </c>
      <c r="G39" s="43" t="s">
        <v>86</v>
      </c>
      <c r="H39" s="43" t="s">
        <v>86</v>
      </c>
      <c r="I39" s="43" t="s">
        <v>86</v>
      </c>
      <c r="J39" s="43" t="s">
        <v>86</v>
      </c>
      <c r="K39" s="43" t="s">
        <v>86</v>
      </c>
      <c r="L39" s="43" t="s">
        <v>86</v>
      </c>
      <c r="M39" s="43" t="s">
        <v>86</v>
      </c>
      <c r="N39" s="45" t="s">
        <v>185</v>
      </c>
      <c r="O39" s="42" t="s">
        <v>179</v>
      </c>
      <c r="P39" s="42" t="s">
        <v>143</v>
      </c>
      <c r="Q39" s="42" t="s">
        <v>180</v>
      </c>
      <c r="R39" s="45" t="s">
        <v>127</v>
      </c>
      <c r="S39" s="52" t="s">
        <v>90</v>
      </c>
      <c r="T39" s="52" t="s">
        <v>90</v>
      </c>
      <c r="U39" s="43" t="s">
        <v>88</v>
      </c>
      <c r="V39" s="55" t="s">
        <v>91</v>
      </c>
      <c r="W39" s="57" t="s">
        <v>186</v>
      </c>
      <c r="X39" s="45" t="s">
        <v>93</v>
      </c>
      <c r="Y39" s="45" t="s">
        <v>93</v>
      </c>
      <c r="Z39" s="43">
        <v>1</v>
      </c>
      <c r="AA39" s="43">
        <v>1</v>
      </c>
      <c r="AB39" s="43">
        <v>3</v>
      </c>
      <c r="AC39" s="43">
        <v>1</v>
      </c>
      <c r="AD39" s="43">
        <v>5</v>
      </c>
      <c r="AE39" s="46">
        <f t="shared" si="7"/>
        <v>1.9</v>
      </c>
      <c r="AF39" s="43">
        <v>3</v>
      </c>
      <c r="AG39" s="43">
        <v>4</v>
      </c>
      <c r="AH39" s="46">
        <f t="shared" si="0"/>
        <v>3.6</v>
      </c>
      <c r="AI39" s="47">
        <f t="shared" si="1"/>
        <v>6.84</v>
      </c>
      <c r="AJ39" s="30" t="str">
        <f t="shared" si="2"/>
        <v>M</v>
      </c>
      <c r="AK39" s="2" t="s">
        <v>183</v>
      </c>
      <c r="AL39" s="2" t="s">
        <v>418</v>
      </c>
      <c r="AM39" s="43">
        <v>1</v>
      </c>
      <c r="AN39" s="2" t="s">
        <v>187</v>
      </c>
      <c r="AO39" s="43">
        <v>1</v>
      </c>
      <c r="AP39" s="2" t="s">
        <v>417</v>
      </c>
      <c r="AQ39" s="43">
        <v>4</v>
      </c>
      <c r="AR39" s="43">
        <f t="shared" si="92"/>
        <v>6</v>
      </c>
      <c r="AS39" s="30" t="str">
        <f t="shared" si="4"/>
        <v>80%</v>
      </c>
      <c r="AT39" s="48">
        <f t="shared" si="93"/>
        <v>1.3679999999999994</v>
      </c>
      <c r="AU39" s="30" t="str">
        <f t="shared" si="6"/>
        <v>R</v>
      </c>
      <c r="AV39" s="30" t="s">
        <v>94</v>
      </c>
      <c r="AW39" s="45" t="s">
        <v>93</v>
      </c>
      <c r="AX39" s="45" t="s">
        <v>93</v>
      </c>
      <c r="AY39" s="45" t="s">
        <v>93</v>
      </c>
      <c r="AZ39" s="45" t="s">
        <v>93</v>
      </c>
      <c r="BA39" s="45" t="s">
        <v>93</v>
      </c>
      <c r="BB39" s="45" t="s">
        <v>93</v>
      </c>
      <c r="BC39" s="45" t="s">
        <v>93</v>
      </c>
      <c r="BD39" s="45" t="s">
        <v>93</v>
      </c>
    </row>
    <row r="40" spans="1:56" ht="264.60000000000002" customHeight="1" x14ac:dyDescent="0.3">
      <c r="A40" s="41">
        <v>38</v>
      </c>
      <c r="B40" s="47" t="s">
        <v>176</v>
      </c>
      <c r="C40" s="42" t="s">
        <v>184</v>
      </c>
      <c r="D40" s="43" t="s">
        <v>86</v>
      </c>
      <c r="E40" s="43" t="s">
        <v>86</v>
      </c>
      <c r="F40" s="43" t="s">
        <v>86</v>
      </c>
      <c r="G40" s="43" t="s">
        <v>86</v>
      </c>
      <c r="H40" s="43" t="s">
        <v>86</v>
      </c>
      <c r="I40" s="43" t="s">
        <v>86</v>
      </c>
      <c r="J40" s="43" t="s">
        <v>86</v>
      </c>
      <c r="K40" s="43" t="s">
        <v>86</v>
      </c>
      <c r="L40" s="43" t="s">
        <v>86</v>
      </c>
      <c r="M40" s="43" t="s">
        <v>86</v>
      </c>
      <c r="N40" s="45" t="s">
        <v>185</v>
      </c>
      <c r="O40" s="42" t="s">
        <v>179</v>
      </c>
      <c r="P40" s="42" t="s">
        <v>143</v>
      </c>
      <c r="Q40" s="42" t="s">
        <v>180</v>
      </c>
      <c r="R40" s="43" t="s">
        <v>88</v>
      </c>
      <c r="S40" s="52" t="s">
        <v>90</v>
      </c>
      <c r="T40" s="43" t="s">
        <v>88</v>
      </c>
      <c r="U40" s="43" t="s">
        <v>88</v>
      </c>
      <c r="V40" s="55" t="s">
        <v>107</v>
      </c>
      <c r="W40" s="57" t="s">
        <v>188</v>
      </c>
      <c r="X40" s="45" t="s">
        <v>93</v>
      </c>
      <c r="Y40" s="45" t="s">
        <v>93</v>
      </c>
      <c r="Z40" s="43">
        <v>3</v>
      </c>
      <c r="AA40" s="43">
        <v>3</v>
      </c>
      <c r="AB40" s="43">
        <v>3</v>
      </c>
      <c r="AC40" s="43">
        <v>1</v>
      </c>
      <c r="AD40" s="43">
        <v>5</v>
      </c>
      <c r="AE40" s="46">
        <f t="shared" ref="AE40" si="105">(Z40*Z$1)+(AA40*AA$1)+(AB40*AB$1)+(AC40*AC$1)+(AD40*AD$1)</f>
        <v>2.9</v>
      </c>
      <c r="AF40" s="43">
        <v>3</v>
      </c>
      <c r="AG40" s="43">
        <v>4</v>
      </c>
      <c r="AH40" s="46">
        <f t="shared" ref="AH40" si="106">(AF40*$AF$1)+(AG40*$AG$1)</f>
        <v>3.6</v>
      </c>
      <c r="AI40" s="47">
        <f t="shared" ref="AI40" si="107">AE40*AH40</f>
        <v>10.44</v>
      </c>
      <c r="AJ40" s="30" t="str">
        <f t="shared" ref="AJ40" si="108">IF(AI40="","",IF(AI40&gt;16,"A",IF(AI40&gt;5,"M",IF(AI40&gt;2,"B","R"))))</f>
        <v>M</v>
      </c>
      <c r="AK40" s="2" t="s">
        <v>183</v>
      </c>
      <c r="AL40" s="2" t="s">
        <v>418</v>
      </c>
      <c r="AM40" s="43">
        <v>1</v>
      </c>
      <c r="AN40" s="2" t="s">
        <v>187</v>
      </c>
      <c r="AO40" s="43">
        <v>1</v>
      </c>
      <c r="AP40" s="2" t="s">
        <v>417</v>
      </c>
      <c r="AQ40" s="43">
        <v>4</v>
      </c>
      <c r="AR40" s="43">
        <f t="shared" si="92"/>
        <v>6</v>
      </c>
      <c r="AS40" s="30" t="str">
        <f t="shared" ref="AS40" si="109">IF(AR40="","",IF(AR40=0,"0%",IF(AR40&lt;=4,"50%",IF(AR40&gt;4,"80%"))))</f>
        <v>80%</v>
      </c>
      <c r="AT40" s="48">
        <f t="shared" si="93"/>
        <v>2.0879999999999992</v>
      </c>
      <c r="AU40" s="30" t="str">
        <f t="shared" ref="AU40" si="110">IF(AT40="","",IF(AT40&gt;16,"A",IF(AT40&gt;5,"M",IF(AT40&gt;2,"B","R"))))</f>
        <v>B</v>
      </c>
      <c r="AV40" s="30" t="s">
        <v>94</v>
      </c>
      <c r="AW40" s="45" t="s">
        <v>93</v>
      </c>
      <c r="AX40" s="45" t="s">
        <v>93</v>
      </c>
      <c r="AY40" s="45" t="s">
        <v>93</v>
      </c>
      <c r="AZ40" s="45" t="s">
        <v>93</v>
      </c>
      <c r="BA40" s="45" t="s">
        <v>93</v>
      </c>
      <c r="BB40" s="45" t="s">
        <v>93</v>
      </c>
      <c r="BC40" s="45" t="s">
        <v>93</v>
      </c>
      <c r="BD40" s="45" t="s">
        <v>93</v>
      </c>
    </row>
    <row r="41" spans="1:56" ht="252.6" customHeight="1" x14ac:dyDescent="0.3">
      <c r="A41" s="41">
        <v>39</v>
      </c>
      <c r="B41" s="47" t="s">
        <v>176</v>
      </c>
      <c r="C41" s="42" t="s">
        <v>189</v>
      </c>
      <c r="D41" s="43" t="s">
        <v>86</v>
      </c>
      <c r="E41" s="43" t="s">
        <v>86</v>
      </c>
      <c r="F41" s="43" t="s">
        <v>86</v>
      </c>
      <c r="G41" s="43" t="s">
        <v>86</v>
      </c>
      <c r="H41" s="43" t="s">
        <v>86</v>
      </c>
      <c r="I41" s="43" t="s">
        <v>86</v>
      </c>
      <c r="J41" s="43" t="s">
        <v>86</v>
      </c>
      <c r="K41" s="43" t="s">
        <v>86</v>
      </c>
      <c r="L41" s="43" t="s">
        <v>86</v>
      </c>
      <c r="M41" s="43" t="s">
        <v>86</v>
      </c>
      <c r="N41" s="45" t="s">
        <v>190</v>
      </c>
      <c r="O41" s="42" t="s">
        <v>90</v>
      </c>
      <c r="P41" s="42" t="s">
        <v>126</v>
      </c>
      <c r="Q41" s="42" t="s">
        <v>191</v>
      </c>
      <c r="R41" s="45" t="s">
        <v>127</v>
      </c>
      <c r="S41" s="52" t="s">
        <v>90</v>
      </c>
      <c r="T41" s="52" t="s">
        <v>90</v>
      </c>
      <c r="U41" s="52" t="s">
        <v>88</v>
      </c>
      <c r="V41" s="55" t="s">
        <v>91</v>
      </c>
      <c r="W41" s="55" t="s">
        <v>192</v>
      </c>
      <c r="X41" s="52" t="s">
        <v>93</v>
      </c>
      <c r="Y41" s="52" t="s">
        <v>93</v>
      </c>
      <c r="Z41" s="43">
        <v>3</v>
      </c>
      <c r="AA41" s="43">
        <v>3</v>
      </c>
      <c r="AB41" s="43">
        <v>3</v>
      </c>
      <c r="AC41" s="43">
        <v>1</v>
      </c>
      <c r="AD41" s="43">
        <v>5</v>
      </c>
      <c r="AE41" s="46">
        <f t="shared" si="7"/>
        <v>2.9</v>
      </c>
      <c r="AF41" s="43">
        <v>3</v>
      </c>
      <c r="AG41" s="43">
        <v>4</v>
      </c>
      <c r="AH41" s="46">
        <f t="shared" si="0"/>
        <v>3.6</v>
      </c>
      <c r="AI41" s="47">
        <f t="shared" si="1"/>
        <v>10.44</v>
      </c>
      <c r="AJ41" s="30" t="str">
        <f t="shared" si="2"/>
        <v>M</v>
      </c>
      <c r="AK41" s="2" t="s">
        <v>194</v>
      </c>
      <c r="AL41" s="2" t="s">
        <v>418</v>
      </c>
      <c r="AM41" s="43">
        <v>1</v>
      </c>
      <c r="AN41" s="2" t="s">
        <v>193</v>
      </c>
      <c r="AO41" s="43">
        <v>1</v>
      </c>
      <c r="AP41" s="2" t="s">
        <v>417</v>
      </c>
      <c r="AQ41" s="43">
        <v>4</v>
      </c>
      <c r="AR41" s="43">
        <f t="shared" si="92"/>
        <v>6</v>
      </c>
      <c r="AS41" s="30" t="str">
        <f t="shared" si="4"/>
        <v>80%</v>
      </c>
      <c r="AT41" s="48">
        <f t="shared" si="93"/>
        <v>2.0879999999999992</v>
      </c>
      <c r="AU41" s="30" t="str">
        <f t="shared" si="6"/>
        <v>B</v>
      </c>
      <c r="AV41" s="30" t="s">
        <v>94</v>
      </c>
      <c r="AW41" s="45" t="s">
        <v>93</v>
      </c>
      <c r="AX41" s="45" t="s">
        <v>93</v>
      </c>
      <c r="AY41" s="45" t="s">
        <v>93</v>
      </c>
      <c r="AZ41" s="45" t="s">
        <v>93</v>
      </c>
      <c r="BA41" s="45" t="s">
        <v>93</v>
      </c>
      <c r="BB41" s="45" t="s">
        <v>93</v>
      </c>
      <c r="BC41" s="45" t="s">
        <v>93</v>
      </c>
      <c r="BD41" s="45" t="s">
        <v>93</v>
      </c>
    </row>
    <row r="42" spans="1:56" ht="178.2" customHeight="1" x14ac:dyDescent="0.3">
      <c r="A42" s="41">
        <v>40</v>
      </c>
      <c r="B42" s="47" t="s">
        <v>176</v>
      </c>
      <c r="C42" s="42" t="s">
        <v>189</v>
      </c>
      <c r="D42" s="43" t="s">
        <v>86</v>
      </c>
      <c r="E42" s="43" t="s">
        <v>86</v>
      </c>
      <c r="F42" s="43" t="s">
        <v>86</v>
      </c>
      <c r="G42" s="43" t="s">
        <v>86</v>
      </c>
      <c r="H42" s="43" t="s">
        <v>86</v>
      </c>
      <c r="I42" s="43" t="s">
        <v>86</v>
      </c>
      <c r="J42" s="43" t="s">
        <v>86</v>
      </c>
      <c r="K42" s="43" t="s">
        <v>86</v>
      </c>
      <c r="L42" s="43" t="s">
        <v>86</v>
      </c>
      <c r="M42" s="43" t="s">
        <v>86</v>
      </c>
      <c r="N42" s="45" t="s">
        <v>190</v>
      </c>
      <c r="O42" s="42" t="s">
        <v>90</v>
      </c>
      <c r="P42" s="42" t="s">
        <v>126</v>
      </c>
      <c r="Q42" s="42" t="s">
        <v>191</v>
      </c>
      <c r="R42" s="43" t="s">
        <v>90</v>
      </c>
      <c r="S42" s="52" t="s">
        <v>88</v>
      </c>
      <c r="T42" s="52" t="s">
        <v>88</v>
      </c>
      <c r="U42" s="52" t="s">
        <v>90</v>
      </c>
      <c r="V42" s="52" t="s">
        <v>93</v>
      </c>
      <c r="W42" s="52" t="s">
        <v>93</v>
      </c>
      <c r="X42" s="45" t="s">
        <v>195</v>
      </c>
      <c r="Y42" s="52" t="s">
        <v>196</v>
      </c>
      <c r="Z42" s="43">
        <v>3</v>
      </c>
      <c r="AA42" s="43">
        <v>3</v>
      </c>
      <c r="AB42" s="43">
        <v>3</v>
      </c>
      <c r="AC42" s="43">
        <v>1</v>
      </c>
      <c r="AD42" s="43">
        <v>5</v>
      </c>
      <c r="AE42" s="46">
        <f t="shared" si="7"/>
        <v>2.9</v>
      </c>
      <c r="AF42" s="43">
        <v>3</v>
      </c>
      <c r="AG42" s="43">
        <v>4</v>
      </c>
      <c r="AH42" s="46">
        <f t="shared" ref="AH42:AH43" si="111">(AF42*$AF$1)+(AG42*$AG$1)</f>
        <v>3.6</v>
      </c>
      <c r="AI42" s="47">
        <f t="shared" ref="AI42:AI43" si="112">AE42*AH42</f>
        <v>10.44</v>
      </c>
      <c r="AJ42" s="30" t="str">
        <f t="shared" ref="AJ42:AJ43" si="113">IF(AI42="","",IF(AI42&gt;16,"A",IF(AI42&gt;5,"M",IF(AI42&gt;2,"B","R"))))</f>
        <v>M</v>
      </c>
      <c r="AK42" s="2" t="s">
        <v>194</v>
      </c>
      <c r="AL42" s="2" t="s">
        <v>418</v>
      </c>
      <c r="AM42" s="43">
        <v>1</v>
      </c>
      <c r="AN42" s="2" t="s">
        <v>193</v>
      </c>
      <c r="AO42" s="43">
        <v>1</v>
      </c>
      <c r="AP42" s="2" t="s">
        <v>417</v>
      </c>
      <c r="AQ42" s="43">
        <v>2</v>
      </c>
      <c r="AR42" s="43">
        <f t="shared" si="92"/>
        <v>4</v>
      </c>
      <c r="AS42" s="30" t="str">
        <f t="shared" ref="AS42:AS43" si="114">IF(AR42="","",IF(AR42=0,"0%",IF(AR42&lt;=4,"50%",IF(AR42&gt;4,"80%"))))</f>
        <v>50%</v>
      </c>
      <c r="AT42" s="48">
        <f t="shared" si="93"/>
        <v>5.22</v>
      </c>
      <c r="AU42" s="30" t="str">
        <f t="shared" ref="AU42:AU43" si="115">IF(AT42="","",IF(AT42&gt;16,"A",IF(AT42&gt;5,"M",IF(AT42&gt;2,"B","R"))))</f>
        <v>M</v>
      </c>
      <c r="AV42" s="30" t="s">
        <v>131</v>
      </c>
      <c r="AW42" s="3" t="s">
        <v>197</v>
      </c>
      <c r="AX42" s="45" t="s">
        <v>93</v>
      </c>
      <c r="AY42" s="2" t="s">
        <v>132</v>
      </c>
      <c r="AZ42" s="54" t="s">
        <v>198</v>
      </c>
      <c r="BA42" s="3" t="s">
        <v>453</v>
      </c>
      <c r="BB42" s="53" t="s">
        <v>137</v>
      </c>
      <c r="BC42" s="3" t="s">
        <v>454</v>
      </c>
      <c r="BD42" s="54" t="s">
        <v>162</v>
      </c>
    </row>
    <row r="43" spans="1:56" ht="199.8" customHeight="1" x14ac:dyDescent="0.3">
      <c r="A43" s="41">
        <v>41</v>
      </c>
      <c r="B43" s="2" t="s">
        <v>419</v>
      </c>
      <c r="C43" s="2" t="s">
        <v>420</v>
      </c>
      <c r="D43" s="43"/>
      <c r="E43" s="43"/>
      <c r="F43" s="43"/>
      <c r="G43" s="43"/>
      <c r="H43" s="43"/>
      <c r="I43" s="43"/>
      <c r="J43" s="43"/>
      <c r="K43" s="43"/>
      <c r="L43" s="43"/>
      <c r="M43" s="43"/>
      <c r="N43" s="45" t="s">
        <v>296</v>
      </c>
      <c r="O43" s="42" t="s">
        <v>88</v>
      </c>
      <c r="P43" s="42" t="s">
        <v>431</v>
      </c>
      <c r="Q43" s="42" t="s">
        <v>88</v>
      </c>
      <c r="R43" s="43" t="s">
        <v>90</v>
      </c>
      <c r="S43" s="52" t="s">
        <v>90</v>
      </c>
      <c r="T43" s="52" t="s">
        <v>90</v>
      </c>
      <c r="U43" s="52" t="s">
        <v>88</v>
      </c>
      <c r="V43" s="55" t="s">
        <v>91</v>
      </c>
      <c r="W43" s="55" t="s">
        <v>421</v>
      </c>
      <c r="X43" s="45" t="s">
        <v>93</v>
      </c>
      <c r="Y43" s="52" t="s">
        <v>93</v>
      </c>
      <c r="Z43" s="43">
        <v>3</v>
      </c>
      <c r="AA43" s="43">
        <v>3</v>
      </c>
      <c r="AB43" s="43">
        <v>3</v>
      </c>
      <c r="AC43" s="43">
        <v>1</v>
      </c>
      <c r="AD43" s="43">
        <v>1</v>
      </c>
      <c r="AE43" s="46">
        <f t="shared" si="7"/>
        <v>2.2999999999999998</v>
      </c>
      <c r="AF43" s="43">
        <v>3</v>
      </c>
      <c r="AG43" s="43">
        <v>3</v>
      </c>
      <c r="AH43" s="46">
        <f t="shared" si="111"/>
        <v>3</v>
      </c>
      <c r="AI43" s="47">
        <f t="shared" si="112"/>
        <v>6.8999999999999995</v>
      </c>
      <c r="AJ43" s="30" t="str">
        <f t="shared" si="113"/>
        <v>M</v>
      </c>
      <c r="AK43" s="2" t="s">
        <v>432</v>
      </c>
      <c r="AL43" s="2" t="s">
        <v>418</v>
      </c>
      <c r="AM43" s="43">
        <v>1</v>
      </c>
      <c r="AN43" s="2" t="s">
        <v>433</v>
      </c>
      <c r="AO43" s="43">
        <v>1</v>
      </c>
      <c r="AP43" s="2" t="s">
        <v>417</v>
      </c>
      <c r="AQ43" s="43">
        <v>2</v>
      </c>
      <c r="AR43" s="43">
        <f t="shared" si="92"/>
        <v>4</v>
      </c>
      <c r="AS43" s="30" t="str">
        <f t="shared" si="114"/>
        <v>50%</v>
      </c>
      <c r="AT43" s="48">
        <f t="shared" si="93"/>
        <v>3.4499999999999997</v>
      </c>
      <c r="AU43" s="30" t="str">
        <f t="shared" si="115"/>
        <v>B</v>
      </c>
      <c r="AV43" s="30" t="s">
        <v>94</v>
      </c>
      <c r="AW43" s="3"/>
      <c r="AX43" s="45"/>
      <c r="AY43" s="2"/>
      <c r="AZ43" s="54"/>
      <c r="BA43" s="54"/>
      <c r="BB43" s="53"/>
      <c r="BC43" s="54"/>
      <c r="BD43" s="54"/>
    </row>
    <row r="44" spans="1:56" ht="280.95" customHeight="1" x14ac:dyDescent="0.3">
      <c r="A44" s="41">
        <v>42</v>
      </c>
      <c r="B44" s="38" t="s">
        <v>199</v>
      </c>
      <c r="C44" s="42" t="s">
        <v>200</v>
      </c>
      <c r="D44" s="43" t="s">
        <v>86</v>
      </c>
      <c r="E44" s="43" t="s">
        <v>86</v>
      </c>
      <c r="F44" s="43" t="s">
        <v>86</v>
      </c>
      <c r="G44" s="43" t="s">
        <v>86</v>
      </c>
      <c r="H44" s="43" t="s">
        <v>86</v>
      </c>
      <c r="I44" s="43" t="s">
        <v>86</v>
      </c>
      <c r="J44" s="43" t="s">
        <v>86</v>
      </c>
      <c r="K44" s="43" t="s">
        <v>86</v>
      </c>
      <c r="L44" s="43" t="s">
        <v>86</v>
      </c>
      <c r="M44" s="43" t="s">
        <v>86</v>
      </c>
      <c r="N44" s="42" t="s">
        <v>201</v>
      </c>
      <c r="O44" s="43" t="s">
        <v>90</v>
      </c>
      <c r="P44" s="42" t="s">
        <v>143</v>
      </c>
      <c r="Q44" s="43" t="s">
        <v>88</v>
      </c>
      <c r="R44" s="45" t="s">
        <v>127</v>
      </c>
      <c r="S44" s="52" t="s">
        <v>90</v>
      </c>
      <c r="T44" s="52" t="s">
        <v>90</v>
      </c>
      <c r="U44" s="43" t="s">
        <v>88</v>
      </c>
      <c r="V44" s="55" t="s">
        <v>91</v>
      </c>
      <c r="W44" s="53" t="s">
        <v>202</v>
      </c>
      <c r="X44" s="52" t="s">
        <v>93</v>
      </c>
      <c r="Y44" s="52" t="s">
        <v>93</v>
      </c>
      <c r="Z44" s="43">
        <v>5</v>
      </c>
      <c r="AA44" s="43">
        <v>5</v>
      </c>
      <c r="AB44" s="43">
        <v>3</v>
      </c>
      <c r="AC44" s="43">
        <v>1</v>
      </c>
      <c r="AD44" s="43">
        <v>5</v>
      </c>
      <c r="AE44" s="46">
        <f t="shared" si="7"/>
        <v>3.9000000000000004</v>
      </c>
      <c r="AF44" s="43">
        <v>4</v>
      </c>
      <c r="AG44" s="43">
        <v>5</v>
      </c>
      <c r="AH44" s="46">
        <f t="shared" si="0"/>
        <v>4.5999999999999996</v>
      </c>
      <c r="AI44" s="47">
        <f t="shared" si="1"/>
        <v>17.940000000000001</v>
      </c>
      <c r="AJ44" s="30" t="str">
        <f t="shared" si="2"/>
        <v>A</v>
      </c>
      <c r="AK44" s="2" t="s">
        <v>204</v>
      </c>
      <c r="AL44" s="2" t="s">
        <v>418</v>
      </c>
      <c r="AM44" s="43">
        <v>1</v>
      </c>
      <c r="AN44" s="2" t="s">
        <v>203</v>
      </c>
      <c r="AO44" s="43">
        <v>2</v>
      </c>
      <c r="AP44" s="2" t="s">
        <v>417</v>
      </c>
      <c r="AQ44" s="43">
        <v>4</v>
      </c>
      <c r="AR44" s="43">
        <f t="shared" si="92"/>
        <v>7</v>
      </c>
      <c r="AS44" s="30" t="str">
        <f t="shared" si="4"/>
        <v>80%</v>
      </c>
      <c r="AT44" s="48">
        <f t="shared" si="93"/>
        <v>3.5879999999999992</v>
      </c>
      <c r="AU44" s="30" t="str">
        <f t="shared" si="6"/>
        <v>B</v>
      </c>
      <c r="AV44" s="30" t="s">
        <v>94</v>
      </c>
      <c r="AW44" s="45" t="s">
        <v>93</v>
      </c>
      <c r="AX44" s="45" t="s">
        <v>93</v>
      </c>
      <c r="AY44" s="45" t="s">
        <v>93</v>
      </c>
      <c r="AZ44" s="45" t="s">
        <v>93</v>
      </c>
      <c r="BA44" s="45" t="s">
        <v>93</v>
      </c>
      <c r="BB44" s="45" t="s">
        <v>93</v>
      </c>
      <c r="BC44" s="45" t="s">
        <v>93</v>
      </c>
      <c r="BD44" s="45" t="s">
        <v>93</v>
      </c>
    </row>
    <row r="45" spans="1:56" ht="110.4" customHeight="1" x14ac:dyDescent="0.3">
      <c r="A45" s="41">
        <v>43</v>
      </c>
      <c r="B45" s="38" t="s">
        <v>199</v>
      </c>
      <c r="C45" s="42" t="s">
        <v>200</v>
      </c>
      <c r="D45" s="43" t="s">
        <v>86</v>
      </c>
      <c r="E45" s="43" t="s">
        <v>86</v>
      </c>
      <c r="F45" s="43" t="s">
        <v>86</v>
      </c>
      <c r="G45" s="43" t="s">
        <v>86</v>
      </c>
      <c r="H45" s="43" t="s">
        <v>86</v>
      </c>
      <c r="I45" s="43" t="s">
        <v>86</v>
      </c>
      <c r="J45" s="43" t="s">
        <v>86</v>
      </c>
      <c r="K45" s="43" t="s">
        <v>86</v>
      </c>
      <c r="L45" s="43" t="s">
        <v>86</v>
      </c>
      <c r="M45" s="43" t="s">
        <v>86</v>
      </c>
      <c r="N45" s="42" t="s">
        <v>201</v>
      </c>
      <c r="O45" s="43" t="s">
        <v>90</v>
      </c>
      <c r="P45" s="42" t="s">
        <v>143</v>
      </c>
      <c r="Q45" s="43" t="s">
        <v>88</v>
      </c>
      <c r="R45" s="43" t="s">
        <v>90</v>
      </c>
      <c r="S45" s="43" t="s">
        <v>88</v>
      </c>
      <c r="T45" s="43" t="s">
        <v>88</v>
      </c>
      <c r="U45" s="52" t="s">
        <v>90</v>
      </c>
      <c r="V45" s="52" t="s">
        <v>93</v>
      </c>
      <c r="W45" s="52" t="s">
        <v>93</v>
      </c>
      <c r="X45" s="45" t="s">
        <v>205</v>
      </c>
      <c r="Y45" s="45" t="s">
        <v>206</v>
      </c>
      <c r="Z45" s="43">
        <v>5</v>
      </c>
      <c r="AA45" s="43">
        <v>5</v>
      </c>
      <c r="AB45" s="43">
        <v>3</v>
      </c>
      <c r="AC45" s="43">
        <v>1</v>
      </c>
      <c r="AD45" s="43">
        <v>5</v>
      </c>
      <c r="AE45" s="46">
        <f t="shared" si="7"/>
        <v>3.9000000000000004</v>
      </c>
      <c r="AF45" s="43">
        <v>4</v>
      </c>
      <c r="AG45" s="43">
        <v>5</v>
      </c>
      <c r="AH45" s="46">
        <f t="shared" ref="AH45" si="116">(AF45*$AF$1)+(AG45*$AG$1)</f>
        <v>4.5999999999999996</v>
      </c>
      <c r="AI45" s="47">
        <f t="shared" ref="AI45" si="117">AE45*AH45</f>
        <v>17.940000000000001</v>
      </c>
      <c r="AJ45" s="30" t="str">
        <f t="shared" ref="AJ45" si="118">IF(AI45="","",IF(AI45&gt;16,"A",IF(AI45&gt;5,"M",IF(AI45&gt;2,"B","R"))))</f>
        <v>A</v>
      </c>
      <c r="AK45" s="2" t="s">
        <v>207</v>
      </c>
      <c r="AL45" s="2" t="s">
        <v>418</v>
      </c>
      <c r="AM45" s="43">
        <v>1</v>
      </c>
      <c r="AN45" s="2" t="s">
        <v>203</v>
      </c>
      <c r="AO45" s="43">
        <v>1</v>
      </c>
      <c r="AP45" s="2" t="s">
        <v>417</v>
      </c>
      <c r="AQ45" s="43">
        <v>2</v>
      </c>
      <c r="AR45" s="43">
        <f t="shared" si="92"/>
        <v>4</v>
      </c>
      <c r="AS45" s="30" t="str">
        <f t="shared" ref="AS45" si="119">IF(AR45="","",IF(AR45=0,"0%",IF(AR45&lt;=4,"50%",IF(AR45&gt;4,"80%"))))</f>
        <v>50%</v>
      </c>
      <c r="AT45" s="48">
        <f t="shared" si="93"/>
        <v>8.9700000000000006</v>
      </c>
      <c r="AU45" s="30" t="str">
        <f t="shared" ref="AU45" si="120">IF(AT45="","",IF(AT45&gt;16,"A",IF(AT45&gt;5,"M",IF(AT45&gt;2,"B","R"))))</f>
        <v>M</v>
      </c>
      <c r="AV45" s="30" t="s">
        <v>131</v>
      </c>
      <c r="AW45" s="3" t="s">
        <v>208</v>
      </c>
      <c r="AX45" s="45" t="s">
        <v>93</v>
      </c>
      <c r="AY45" s="2" t="s">
        <v>132</v>
      </c>
      <c r="AZ45" s="54" t="s">
        <v>209</v>
      </c>
      <c r="BA45" s="3" t="s">
        <v>453</v>
      </c>
      <c r="BB45" s="53" t="s">
        <v>137</v>
      </c>
      <c r="BC45" s="3" t="s">
        <v>454</v>
      </c>
      <c r="BD45" s="54" t="s">
        <v>162</v>
      </c>
    </row>
    <row r="46" spans="1:56" ht="272.39999999999998" customHeight="1" x14ac:dyDescent="0.3">
      <c r="A46" s="41">
        <v>44</v>
      </c>
      <c r="B46" s="38" t="s">
        <v>199</v>
      </c>
      <c r="C46" s="42" t="s">
        <v>210</v>
      </c>
      <c r="D46" s="43" t="s">
        <v>86</v>
      </c>
      <c r="E46" s="56" t="s">
        <v>93</v>
      </c>
      <c r="F46" s="56" t="s">
        <v>93</v>
      </c>
      <c r="G46" s="56" t="s">
        <v>93</v>
      </c>
      <c r="H46" s="56" t="s">
        <v>93</v>
      </c>
      <c r="I46" s="56" t="s">
        <v>93</v>
      </c>
      <c r="J46" s="56" t="s">
        <v>93</v>
      </c>
      <c r="K46" s="56" t="s">
        <v>93</v>
      </c>
      <c r="L46" s="56" t="s">
        <v>93</v>
      </c>
      <c r="M46" s="56" t="s">
        <v>93</v>
      </c>
      <c r="N46" s="42" t="s">
        <v>211</v>
      </c>
      <c r="O46" s="43" t="s">
        <v>90</v>
      </c>
      <c r="P46" s="43" t="s">
        <v>212</v>
      </c>
      <c r="Q46" s="43" t="s">
        <v>90</v>
      </c>
      <c r="R46" s="45" t="s">
        <v>127</v>
      </c>
      <c r="S46" s="52" t="s">
        <v>90</v>
      </c>
      <c r="T46" s="52" t="s">
        <v>90</v>
      </c>
      <c r="U46" s="43" t="s">
        <v>88</v>
      </c>
      <c r="V46" s="55" t="s">
        <v>91</v>
      </c>
      <c r="W46" s="53" t="s">
        <v>213</v>
      </c>
      <c r="X46" s="45" t="s">
        <v>93</v>
      </c>
      <c r="Y46" s="45" t="s">
        <v>93</v>
      </c>
      <c r="Z46" s="43">
        <v>5</v>
      </c>
      <c r="AA46" s="43">
        <v>5</v>
      </c>
      <c r="AB46" s="43">
        <v>3</v>
      </c>
      <c r="AC46" s="43">
        <v>1</v>
      </c>
      <c r="AD46" s="43">
        <v>3</v>
      </c>
      <c r="AE46" s="46">
        <f t="shared" si="7"/>
        <v>3.6000000000000005</v>
      </c>
      <c r="AF46" s="43">
        <v>5</v>
      </c>
      <c r="AG46" s="43">
        <v>5</v>
      </c>
      <c r="AH46" s="46">
        <f t="shared" si="0"/>
        <v>5</v>
      </c>
      <c r="AI46" s="47">
        <f t="shared" si="1"/>
        <v>18.000000000000004</v>
      </c>
      <c r="AJ46" s="30" t="str">
        <f t="shared" si="2"/>
        <v>A</v>
      </c>
      <c r="AK46" s="2" t="s">
        <v>215</v>
      </c>
      <c r="AL46" s="2" t="s">
        <v>418</v>
      </c>
      <c r="AM46" s="43">
        <v>1</v>
      </c>
      <c r="AN46" s="2" t="s">
        <v>214</v>
      </c>
      <c r="AO46" s="43">
        <v>2</v>
      </c>
      <c r="AP46" s="2" t="s">
        <v>417</v>
      </c>
      <c r="AQ46" s="43">
        <v>4</v>
      </c>
      <c r="AR46" s="43">
        <f t="shared" si="92"/>
        <v>7</v>
      </c>
      <c r="AS46" s="30" t="str">
        <f t="shared" si="4"/>
        <v>80%</v>
      </c>
      <c r="AT46" s="48">
        <f t="shared" si="93"/>
        <v>3.5999999999999996</v>
      </c>
      <c r="AU46" s="30" t="str">
        <f t="shared" si="6"/>
        <v>B</v>
      </c>
      <c r="AV46" s="30" t="s">
        <v>94</v>
      </c>
      <c r="AW46" s="45" t="s">
        <v>93</v>
      </c>
      <c r="AX46" s="45" t="s">
        <v>93</v>
      </c>
      <c r="AY46" s="45" t="s">
        <v>93</v>
      </c>
      <c r="AZ46" s="45" t="s">
        <v>93</v>
      </c>
      <c r="BA46" s="45" t="s">
        <v>93</v>
      </c>
      <c r="BB46" s="45" t="s">
        <v>93</v>
      </c>
      <c r="BC46" s="45" t="s">
        <v>93</v>
      </c>
      <c r="BD46" s="45" t="s">
        <v>93</v>
      </c>
    </row>
    <row r="47" spans="1:56" ht="272.39999999999998" customHeight="1" x14ac:dyDescent="0.3">
      <c r="A47" s="41">
        <v>45</v>
      </c>
      <c r="B47" s="38" t="s">
        <v>199</v>
      </c>
      <c r="C47" s="42" t="s">
        <v>216</v>
      </c>
      <c r="D47" s="56" t="s">
        <v>93</v>
      </c>
      <c r="E47" s="43" t="s">
        <v>86</v>
      </c>
      <c r="F47" s="43" t="s">
        <v>86</v>
      </c>
      <c r="G47" s="43" t="s">
        <v>86</v>
      </c>
      <c r="H47" s="43" t="s">
        <v>86</v>
      </c>
      <c r="I47" s="43" t="s">
        <v>86</v>
      </c>
      <c r="J47" s="43" t="s">
        <v>86</v>
      </c>
      <c r="K47" s="43" t="s">
        <v>86</v>
      </c>
      <c r="L47" s="43" t="s">
        <v>86</v>
      </c>
      <c r="M47" s="43" t="s">
        <v>86</v>
      </c>
      <c r="N47" s="42" t="s">
        <v>217</v>
      </c>
      <c r="O47" s="43" t="s">
        <v>90</v>
      </c>
      <c r="P47" s="43" t="s">
        <v>212</v>
      </c>
      <c r="Q47" s="43" t="s">
        <v>90</v>
      </c>
      <c r="R47" s="45" t="s">
        <v>127</v>
      </c>
      <c r="S47" s="52" t="s">
        <v>90</v>
      </c>
      <c r="T47" s="52" t="s">
        <v>90</v>
      </c>
      <c r="U47" s="43" t="s">
        <v>88</v>
      </c>
      <c r="V47" s="55" t="s">
        <v>91</v>
      </c>
      <c r="W47" s="53" t="s">
        <v>213</v>
      </c>
      <c r="X47" s="45" t="s">
        <v>93</v>
      </c>
      <c r="Y47" s="45" t="s">
        <v>93</v>
      </c>
      <c r="Z47" s="43">
        <v>5</v>
      </c>
      <c r="AA47" s="43">
        <v>5</v>
      </c>
      <c r="AB47" s="43">
        <v>3</v>
      </c>
      <c r="AC47" s="43">
        <v>1</v>
      </c>
      <c r="AD47" s="43">
        <v>3</v>
      </c>
      <c r="AE47" s="46">
        <f t="shared" si="7"/>
        <v>3.6000000000000005</v>
      </c>
      <c r="AF47" s="43">
        <v>4</v>
      </c>
      <c r="AG47" s="43">
        <v>5</v>
      </c>
      <c r="AH47" s="46">
        <f t="shared" si="0"/>
        <v>4.5999999999999996</v>
      </c>
      <c r="AI47" s="47">
        <f t="shared" si="1"/>
        <v>16.560000000000002</v>
      </c>
      <c r="AJ47" s="30" t="str">
        <f t="shared" si="2"/>
        <v>A</v>
      </c>
      <c r="AK47" s="2" t="s">
        <v>218</v>
      </c>
      <c r="AL47" s="2" t="s">
        <v>418</v>
      </c>
      <c r="AM47" s="43">
        <v>1</v>
      </c>
      <c r="AN47" s="2" t="s">
        <v>214</v>
      </c>
      <c r="AO47" s="43">
        <v>2</v>
      </c>
      <c r="AP47" s="2" t="s">
        <v>417</v>
      </c>
      <c r="AQ47" s="43">
        <v>4</v>
      </c>
      <c r="AR47" s="43">
        <f t="shared" si="92"/>
        <v>7</v>
      </c>
      <c r="AS47" s="30" t="str">
        <f t="shared" si="4"/>
        <v>80%</v>
      </c>
      <c r="AT47" s="48">
        <f t="shared" si="93"/>
        <v>3.3119999999999994</v>
      </c>
      <c r="AU47" s="30" t="str">
        <f t="shared" si="6"/>
        <v>B</v>
      </c>
      <c r="AV47" s="30" t="s">
        <v>94</v>
      </c>
      <c r="AW47" s="45" t="s">
        <v>93</v>
      </c>
      <c r="AX47" s="45" t="s">
        <v>93</v>
      </c>
      <c r="AY47" s="45" t="s">
        <v>93</v>
      </c>
      <c r="AZ47" s="45" t="s">
        <v>93</v>
      </c>
      <c r="BA47" s="45" t="s">
        <v>93</v>
      </c>
      <c r="BB47" s="45" t="s">
        <v>93</v>
      </c>
      <c r="BC47" s="45" t="s">
        <v>93</v>
      </c>
      <c r="BD47" s="45" t="s">
        <v>93</v>
      </c>
    </row>
    <row r="48" spans="1:56" ht="274.95" customHeight="1" x14ac:dyDescent="0.3">
      <c r="A48" s="41">
        <v>46</v>
      </c>
      <c r="B48" s="38" t="s">
        <v>199</v>
      </c>
      <c r="C48" s="42" t="s">
        <v>219</v>
      </c>
      <c r="D48" s="43" t="s">
        <v>86</v>
      </c>
      <c r="E48" s="43" t="s">
        <v>86</v>
      </c>
      <c r="F48" s="43" t="s">
        <v>86</v>
      </c>
      <c r="G48" s="43" t="s">
        <v>86</v>
      </c>
      <c r="H48" s="43" t="s">
        <v>86</v>
      </c>
      <c r="I48" s="43" t="s">
        <v>86</v>
      </c>
      <c r="J48" s="43" t="s">
        <v>86</v>
      </c>
      <c r="K48" s="43" t="s">
        <v>86</v>
      </c>
      <c r="L48" s="43" t="s">
        <v>86</v>
      </c>
      <c r="M48" s="43" t="s">
        <v>86</v>
      </c>
      <c r="N48" s="42" t="s">
        <v>220</v>
      </c>
      <c r="O48" s="43" t="s">
        <v>90</v>
      </c>
      <c r="P48" s="43" t="s">
        <v>212</v>
      </c>
      <c r="Q48" s="43" t="s">
        <v>90</v>
      </c>
      <c r="R48" s="45" t="s">
        <v>127</v>
      </c>
      <c r="S48" s="52" t="s">
        <v>90</v>
      </c>
      <c r="T48" s="52" t="s">
        <v>90</v>
      </c>
      <c r="U48" s="43" t="s">
        <v>88</v>
      </c>
      <c r="V48" s="55" t="s">
        <v>91</v>
      </c>
      <c r="W48" s="53" t="s">
        <v>213</v>
      </c>
      <c r="X48" s="45" t="s">
        <v>93</v>
      </c>
      <c r="Y48" s="45" t="s">
        <v>93</v>
      </c>
      <c r="Z48" s="43">
        <v>3</v>
      </c>
      <c r="AA48" s="43">
        <v>3</v>
      </c>
      <c r="AB48" s="43">
        <v>3</v>
      </c>
      <c r="AC48" s="43">
        <v>1</v>
      </c>
      <c r="AD48" s="43">
        <v>3</v>
      </c>
      <c r="AE48" s="46">
        <f t="shared" si="7"/>
        <v>2.5999999999999996</v>
      </c>
      <c r="AF48" s="43">
        <v>3</v>
      </c>
      <c r="AG48" s="43">
        <v>3</v>
      </c>
      <c r="AH48" s="46">
        <f t="shared" si="0"/>
        <v>3</v>
      </c>
      <c r="AI48" s="47">
        <f t="shared" si="1"/>
        <v>7.7999999999999989</v>
      </c>
      <c r="AJ48" s="30" t="str">
        <f t="shared" si="2"/>
        <v>M</v>
      </c>
      <c r="AK48" s="2" t="s">
        <v>222</v>
      </c>
      <c r="AL48" s="2" t="s">
        <v>418</v>
      </c>
      <c r="AM48" s="43">
        <v>1</v>
      </c>
      <c r="AN48" s="2" t="s">
        <v>221</v>
      </c>
      <c r="AO48" s="43">
        <v>2</v>
      </c>
      <c r="AP48" s="2" t="s">
        <v>417</v>
      </c>
      <c r="AQ48" s="43">
        <v>4</v>
      </c>
      <c r="AR48" s="43">
        <f t="shared" si="92"/>
        <v>7</v>
      </c>
      <c r="AS48" s="30" t="str">
        <f t="shared" si="4"/>
        <v>80%</v>
      </c>
      <c r="AT48" s="48">
        <f t="shared" si="93"/>
        <v>1.5599999999999996</v>
      </c>
      <c r="AU48" s="30" t="str">
        <f t="shared" si="6"/>
        <v>R</v>
      </c>
      <c r="AV48" s="30" t="s">
        <v>94</v>
      </c>
      <c r="AW48" s="45" t="s">
        <v>93</v>
      </c>
      <c r="AX48" s="45" t="s">
        <v>93</v>
      </c>
      <c r="AY48" s="45" t="s">
        <v>93</v>
      </c>
      <c r="AZ48" s="45" t="s">
        <v>93</v>
      </c>
      <c r="BA48" s="45" t="s">
        <v>93</v>
      </c>
      <c r="BB48" s="45" t="s">
        <v>93</v>
      </c>
      <c r="BC48" s="45" t="s">
        <v>93</v>
      </c>
      <c r="BD48" s="45" t="s">
        <v>93</v>
      </c>
    </row>
    <row r="49" spans="1:56" ht="273.60000000000002" customHeight="1" x14ac:dyDescent="0.3">
      <c r="A49" s="41">
        <v>47</v>
      </c>
      <c r="B49" s="38" t="s">
        <v>199</v>
      </c>
      <c r="C49" s="42" t="s">
        <v>223</v>
      </c>
      <c r="D49" s="56" t="s">
        <v>93</v>
      </c>
      <c r="E49" s="43" t="s">
        <v>86</v>
      </c>
      <c r="F49" s="43" t="s">
        <v>86</v>
      </c>
      <c r="G49" s="43" t="s">
        <v>86</v>
      </c>
      <c r="H49" s="43" t="s">
        <v>86</v>
      </c>
      <c r="I49" s="43" t="s">
        <v>86</v>
      </c>
      <c r="J49" s="43" t="s">
        <v>86</v>
      </c>
      <c r="K49" s="43" t="s">
        <v>86</v>
      </c>
      <c r="L49" s="43" t="s">
        <v>86</v>
      </c>
      <c r="M49" s="43" t="s">
        <v>86</v>
      </c>
      <c r="N49" s="42" t="s">
        <v>224</v>
      </c>
      <c r="O49" s="43" t="s">
        <v>90</v>
      </c>
      <c r="P49" s="42" t="s">
        <v>143</v>
      </c>
      <c r="Q49" s="42" t="s">
        <v>225</v>
      </c>
      <c r="R49" s="45" t="s">
        <v>127</v>
      </c>
      <c r="S49" s="52" t="s">
        <v>90</v>
      </c>
      <c r="T49" s="52" t="s">
        <v>90</v>
      </c>
      <c r="U49" s="43" t="s">
        <v>88</v>
      </c>
      <c r="V49" s="55" t="s">
        <v>91</v>
      </c>
      <c r="W49" s="53" t="s">
        <v>213</v>
      </c>
      <c r="X49" s="52" t="s">
        <v>93</v>
      </c>
      <c r="Y49" s="52" t="s">
        <v>93</v>
      </c>
      <c r="Z49" s="43">
        <v>5</v>
      </c>
      <c r="AA49" s="43">
        <v>5</v>
      </c>
      <c r="AB49" s="43">
        <v>3</v>
      </c>
      <c r="AC49" s="43">
        <v>1</v>
      </c>
      <c r="AD49" s="43">
        <v>5</v>
      </c>
      <c r="AE49" s="46">
        <f t="shared" si="7"/>
        <v>3.9000000000000004</v>
      </c>
      <c r="AF49" s="43">
        <v>4</v>
      </c>
      <c r="AG49" s="43">
        <v>4</v>
      </c>
      <c r="AH49" s="46">
        <f t="shared" si="0"/>
        <v>4</v>
      </c>
      <c r="AI49" s="47">
        <f t="shared" si="1"/>
        <v>15.600000000000001</v>
      </c>
      <c r="AJ49" s="30" t="str">
        <f t="shared" si="2"/>
        <v>M</v>
      </c>
      <c r="AK49" s="2" t="s">
        <v>227</v>
      </c>
      <c r="AL49" s="2" t="s">
        <v>418</v>
      </c>
      <c r="AM49" s="43">
        <v>1</v>
      </c>
      <c r="AN49" s="2" t="s">
        <v>226</v>
      </c>
      <c r="AO49" s="43">
        <v>2</v>
      </c>
      <c r="AP49" s="2" t="s">
        <v>417</v>
      </c>
      <c r="AQ49" s="43">
        <v>4</v>
      </c>
      <c r="AR49" s="43">
        <f t="shared" si="92"/>
        <v>7</v>
      </c>
      <c r="AS49" s="30" t="str">
        <f t="shared" si="4"/>
        <v>80%</v>
      </c>
      <c r="AT49" s="48">
        <f t="shared" si="93"/>
        <v>3.1199999999999992</v>
      </c>
      <c r="AU49" s="30" t="str">
        <f t="shared" si="6"/>
        <v>B</v>
      </c>
      <c r="AV49" s="30" t="s">
        <v>94</v>
      </c>
      <c r="AW49" s="45" t="s">
        <v>93</v>
      </c>
      <c r="AX49" s="45" t="s">
        <v>93</v>
      </c>
      <c r="AY49" s="45" t="s">
        <v>93</v>
      </c>
      <c r="AZ49" s="45" t="s">
        <v>93</v>
      </c>
      <c r="BA49" s="45" t="s">
        <v>93</v>
      </c>
      <c r="BB49" s="45" t="s">
        <v>93</v>
      </c>
      <c r="BC49" s="45" t="s">
        <v>93</v>
      </c>
      <c r="BD49" s="45" t="s">
        <v>93</v>
      </c>
    </row>
    <row r="50" spans="1:56" ht="117" customHeight="1" x14ac:dyDescent="0.3">
      <c r="A50" s="41">
        <v>48</v>
      </c>
      <c r="B50" s="38" t="s">
        <v>199</v>
      </c>
      <c r="C50" s="42" t="s">
        <v>223</v>
      </c>
      <c r="D50" s="56" t="s">
        <v>93</v>
      </c>
      <c r="E50" s="43" t="s">
        <v>86</v>
      </c>
      <c r="F50" s="43" t="s">
        <v>86</v>
      </c>
      <c r="G50" s="43" t="s">
        <v>86</v>
      </c>
      <c r="H50" s="43" t="s">
        <v>86</v>
      </c>
      <c r="I50" s="43" t="s">
        <v>86</v>
      </c>
      <c r="J50" s="43" t="s">
        <v>86</v>
      </c>
      <c r="K50" s="43" t="s">
        <v>86</v>
      </c>
      <c r="L50" s="43" t="s">
        <v>86</v>
      </c>
      <c r="M50" s="43" t="s">
        <v>86</v>
      </c>
      <c r="N50" s="42" t="s">
        <v>224</v>
      </c>
      <c r="O50" s="43" t="s">
        <v>90</v>
      </c>
      <c r="P50" s="42" t="s">
        <v>143</v>
      </c>
      <c r="Q50" s="42" t="s">
        <v>225</v>
      </c>
      <c r="R50" s="43" t="s">
        <v>90</v>
      </c>
      <c r="S50" s="43" t="s">
        <v>88</v>
      </c>
      <c r="T50" s="43" t="s">
        <v>88</v>
      </c>
      <c r="U50" s="52" t="s">
        <v>90</v>
      </c>
      <c r="V50" s="52" t="s">
        <v>93</v>
      </c>
      <c r="W50" s="52" t="s">
        <v>93</v>
      </c>
      <c r="X50" s="45" t="s">
        <v>205</v>
      </c>
      <c r="Y50" s="45" t="s">
        <v>228</v>
      </c>
      <c r="Z50" s="43">
        <v>5</v>
      </c>
      <c r="AA50" s="43">
        <v>5</v>
      </c>
      <c r="AB50" s="43">
        <v>3</v>
      </c>
      <c r="AC50" s="43">
        <v>1</v>
      </c>
      <c r="AD50" s="43">
        <v>5</v>
      </c>
      <c r="AE50" s="46">
        <f t="shared" si="7"/>
        <v>3.9000000000000004</v>
      </c>
      <c r="AF50" s="43">
        <v>4</v>
      </c>
      <c r="AG50" s="43">
        <v>4</v>
      </c>
      <c r="AH50" s="46">
        <f t="shared" ref="AH50" si="121">(AF50*$AF$1)+(AG50*$AG$1)</f>
        <v>4</v>
      </c>
      <c r="AI50" s="47">
        <f t="shared" ref="AI50" si="122">AE50*AH50</f>
        <v>15.600000000000001</v>
      </c>
      <c r="AJ50" s="30" t="str">
        <f t="shared" ref="AJ50" si="123">IF(AI50="","",IF(AI50&gt;16,"A",IF(AI50&gt;5,"M",IF(AI50&gt;2,"B","R"))))</f>
        <v>M</v>
      </c>
      <c r="AK50" s="2" t="s">
        <v>227</v>
      </c>
      <c r="AL50" s="2" t="s">
        <v>418</v>
      </c>
      <c r="AM50" s="43">
        <v>1</v>
      </c>
      <c r="AN50" s="2" t="s">
        <v>226</v>
      </c>
      <c r="AO50" s="43">
        <v>2</v>
      </c>
      <c r="AP50" s="2" t="s">
        <v>417</v>
      </c>
      <c r="AQ50" s="43">
        <v>1</v>
      </c>
      <c r="AR50" s="43">
        <f t="shared" si="92"/>
        <v>4</v>
      </c>
      <c r="AS50" s="30" t="str">
        <f t="shared" ref="AS50" si="124">IF(AR50="","",IF(AR50=0,"0%",IF(AR50&lt;=4,"50%",IF(AR50&gt;4,"80%"))))</f>
        <v>50%</v>
      </c>
      <c r="AT50" s="48">
        <f t="shared" si="93"/>
        <v>7.8000000000000007</v>
      </c>
      <c r="AU50" s="30" t="str">
        <f t="shared" ref="AU50" si="125">IF(AT50="","",IF(AT50&gt;16,"A",IF(AT50&gt;5,"M",IF(AT50&gt;2,"B","R"))))</f>
        <v>M</v>
      </c>
      <c r="AV50" s="30" t="s">
        <v>131</v>
      </c>
      <c r="AW50" s="3" t="s">
        <v>458</v>
      </c>
      <c r="AX50" s="45"/>
      <c r="AY50" s="2"/>
      <c r="AZ50" s="54"/>
      <c r="BA50" s="54"/>
      <c r="BB50" s="53"/>
      <c r="BC50" s="54"/>
      <c r="BD50" s="54"/>
    </row>
    <row r="51" spans="1:56" ht="279.60000000000002" customHeight="1" x14ac:dyDescent="0.3">
      <c r="A51" s="41">
        <v>49</v>
      </c>
      <c r="B51" s="38" t="s">
        <v>199</v>
      </c>
      <c r="C51" s="42" t="s">
        <v>229</v>
      </c>
      <c r="D51" s="56" t="s">
        <v>93</v>
      </c>
      <c r="E51" s="43" t="s">
        <v>86</v>
      </c>
      <c r="F51" s="43" t="s">
        <v>86</v>
      </c>
      <c r="G51" s="43" t="s">
        <v>86</v>
      </c>
      <c r="H51" s="43" t="s">
        <v>86</v>
      </c>
      <c r="I51" s="43" t="s">
        <v>86</v>
      </c>
      <c r="J51" s="43" t="s">
        <v>86</v>
      </c>
      <c r="K51" s="43" t="s">
        <v>86</v>
      </c>
      <c r="L51" s="43" t="s">
        <v>86</v>
      </c>
      <c r="M51" s="43" t="s">
        <v>86</v>
      </c>
      <c r="N51" s="42" t="s">
        <v>230</v>
      </c>
      <c r="O51" s="43" t="s">
        <v>90</v>
      </c>
      <c r="P51" s="43" t="s">
        <v>126</v>
      </c>
      <c r="Q51" s="43" t="s">
        <v>88</v>
      </c>
      <c r="R51" s="45" t="s">
        <v>127</v>
      </c>
      <c r="S51" s="52" t="s">
        <v>90</v>
      </c>
      <c r="T51" s="52" t="s">
        <v>90</v>
      </c>
      <c r="U51" s="43" t="s">
        <v>88</v>
      </c>
      <c r="V51" s="55" t="s">
        <v>91</v>
      </c>
      <c r="W51" s="53" t="s">
        <v>213</v>
      </c>
      <c r="X51" s="45" t="s">
        <v>93</v>
      </c>
      <c r="Y51" s="45" t="s">
        <v>93</v>
      </c>
      <c r="Z51" s="43">
        <v>5</v>
      </c>
      <c r="AA51" s="43">
        <v>5</v>
      </c>
      <c r="AB51" s="43">
        <v>3</v>
      </c>
      <c r="AC51" s="43">
        <v>1</v>
      </c>
      <c r="AD51" s="43">
        <v>5</v>
      </c>
      <c r="AE51" s="46">
        <f t="shared" si="7"/>
        <v>3.9000000000000004</v>
      </c>
      <c r="AF51" s="43">
        <v>4</v>
      </c>
      <c r="AG51" s="43">
        <v>4</v>
      </c>
      <c r="AH51" s="46">
        <f t="shared" si="0"/>
        <v>4</v>
      </c>
      <c r="AI51" s="47">
        <f t="shared" si="1"/>
        <v>15.600000000000001</v>
      </c>
      <c r="AJ51" s="30" t="str">
        <f t="shared" si="2"/>
        <v>M</v>
      </c>
      <c r="AK51" s="2" t="s">
        <v>232</v>
      </c>
      <c r="AL51" s="2" t="s">
        <v>418</v>
      </c>
      <c r="AM51" s="43">
        <v>1</v>
      </c>
      <c r="AN51" s="2" t="s">
        <v>231</v>
      </c>
      <c r="AO51" s="43">
        <v>2</v>
      </c>
      <c r="AP51" s="2" t="s">
        <v>417</v>
      </c>
      <c r="AQ51" s="43">
        <v>4</v>
      </c>
      <c r="AR51" s="43">
        <f t="shared" si="92"/>
        <v>7</v>
      </c>
      <c r="AS51" s="30" t="str">
        <f t="shared" si="4"/>
        <v>80%</v>
      </c>
      <c r="AT51" s="48">
        <f t="shared" si="93"/>
        <v>3.1199999999999992</v>
      </c>
      <c r="AU51" s="30" t="str">
        <f t="shared" si="6"/>
        <v>B</v>
      </c>
      <c r="AV51" s="30" t="s">
        <v>94</v>
      </c>
      <c r="AW51" s="45" t="s">
        <v>93</v>
      </c>
      <c r="AX51" s="45" t="s">
        <v>93</v>
      </c>
      <c r="AY51" s="45" t="s">
        <v>93</v>
      </c>
      <c r="AZ51" s="45" t="s">
        <v>93</v>
      </c>
      <c r="BA51" s="45" t="s">
        <v>93</v>
      </c>
      <c r="BB51" s="45" t="s">
        <v>93</v>
      </c>
      <c r="BC51" s="45" t="s">
        <v>93</v>
      </c>
      <c r="BD51" s="45" t="s">
        <v>93</v>
      </c>
    </row>
    <row r="52" spans="1:56" ht="306" customHeight="1" x14ac:dyDescent="0.3">
      <c r="A52" s="41">
        <v>50</v>
      </c>
      <c r="B52" s="38" t="s">
        <v>233</v>
      </c>
      <c r="C52" s="42" t="s">
        <v>234</v>
      </c>
      <c r="D52" s="43" t="s">
        <v>86</v>
      </c>
      <c r="E52" s="43" t="s">
        <v>86</v>
      </c>
      <c r="F52" s="43" t="s">
        <v>86</v>
      </c>
      <c r="G52" s="43" t="s">
        <v>86</v>
      </c>
      <c r="H52" s="43" t="s">
        <v>86</v>
      </c>
      <c r="I52" s="43" t="s">
        <v>86</v>
      </c>
      <c r="J52" s="43" t="s">
        <v>86</v>
      </c>
      <c r="K52" s="43" t="s">
        <v>86</v>
      </c>
      <c r="L52" s="43" t="s">
        <v>86</v>
      </c>
      <c r="M52" s="43" t="s">
        <v>86</v>
      </c>
      <c r="N52" s="42" t="s">
        <v>87</v>
      </c>
      <c r="O52" s="43" t="s">
        <v>88</v>
      </c>
      <c r="P52" s="43" t="s">
        <v>89</v>
      </c>
      <c r="Q52" s="43" t="s">
        <v>88</v>
      </c>
      <c r="R52" s="43" t="s">
        <v>90</v>
      </c>
      <c r="S52" s="43" t="s">
        <v>90</v>
      </c>
      <c r="T52" s="43" t="s">
        <v>90</v>
      </c>
      <c r="U52" s="43" t="s">
        <v>88</v>
      </c>
      <c r="V52" s="44" t="s">
        <v>91</v>
      </c>
      <c r="W52" s="2" t="s">
        <v>235</v>
      </c>
      <c r="X52" s="45" t="s">
        <v>93</v>
      </c>
      <c r="Y52" s="45" t="s">
        <v>93</v>
      </c>
      <c r="Z52" s="43">
        <v>5</v>
      </c>
      <c r="AA52" s="43">
        <v>1</v>
      </c>
      <c r="AB52" s="43">
        <v>3</v>
      </c>
      <c r="AC52" s="43">
        <v>1</v>
      </c>
      <c r="AD52" s="43">
        <v>1</v>
      </c>
      <c r="AE52" s="46">
        <f t="shared" si="7"/>
        <v>2.6999999999999997</v>
      </c>
      <c r="AF52" s="43">
        <v>3</v>
      </c>
      <c r="AG52" s="43">
        <v>3</v>
      </c>
      <c r="AH52" s="46">
        <f t="shared" si="0"/>
        <v>3</v>
      </c>
      <c r="AI52" s="47">
        <f t="shared" si="1"/>
        <v>8.1</v>
      </c>
      <c r="AJ52" s="30" t="str">
        <f t="shared" si="2"/>
        <v>M</v>
      </c>
      <c r="AK52" s="2" t="s">
        <v>237</v>
      </c>
      <c r="AL52" s="2" t="s">
        <v>418</v>
      </c>
      <c r="AM52" s="43">
        <v>1</v>
      </c>
      <c r="AN52" s="2" t="s">
        <v>236</v>
      </c>
      <c r="AO52" s="43">
        <v>2</v>
      </c>
      <c r="AP52" s="2" t="s">
        <v>417</v>
      </c>
      <c r="AQ52" s="43">
        <v>4</v>
      </c>
      <c r="AR52" s="43">
        <f t="shared" si="92"/>
        <v>7</v>
      </c>
      <c r="AS52" s="30" t="str">
        <f t="shared" si="4"/>
        <v>80%</v>
      </c>
      <c r="AT52" s="48">
        <f t="shared" si="93"/>
        <v>1.6199999999999992</v>
      </c>
      <c r="AU52" s="30" t="str">
        <f t="shared" si="6"/>
        <v>R</v>
      </c>
      <c r="AV52" s="30" t="s">
        <v>94</v>
      </c>
      <c r="AW52" s="45" t="s">
        <v>93</v>
      </c>
      <c r="AX52" s="45" t="s">
        <v>93</v>
      </c>
      <c r="AY52" s="45" t="s">
        <v>93</v>
      </c>
      <c r="AZ52" s="45" t="s">
        <v>93</v>
      </c>
      <c r="BA52" s="45" t="s">
        <v>93</v>
      </c>
      <c r="BB52" s="45" t="s">
        <v>93</v>
      </c>
      <c r="BC52" s="45" t="s">
        <v>93</v>
      </c>
      <c r="BD52" s="45" t="s">
        <v>93</v>
      </c>
    </row>
    <row r="53" spans="1:56" ht="306" customHeight="1" x14ac:dyDescent="0.3">
      <c r="A53" s="41">
        <v>51</v>
      </c>
      <c r="B53" s="38" t="s">
        <v>233</v>
      </c>
      <c r="C53" s="42" t="s">
        <v>234</v>
      </c>
      <c r="D53" s="43" t="s">
        <v>86</v>
      </c>
      <c r="E53" s="43" t="s">
        <v>86</v>
      </c>
      <c r="F53" s="43" t="s">
        <v>86</v>
      </c>
      <c r="G53" s="43" t="s">
        <v>86</v>
      </c>
      <c r="H53" s="43" t="s">
        <v>86</v>
      </c>
      <c r="I53" s="43" t="s">
        <v>86</v>
      </c>
      <c r="J53" s="43" t="s">
        <v>86</v>
      </c>
      <c r="K53" s="43" t="s">
        <v>86</v>
      </c>
      <c r="L53" s="43" t="s">
        <v>86</v>
      </c>
      <c r="M53" s="43" t="s">
        <v>86</v>
      </c>
      <c r="N53" s="42" t="s">
        <v>87</v>
      </c>
      <c r="O53" s="43" t="s">
        <v>88</v>
      </c>
      <c r="P53" s="43" t="s">
        <v>89</v>
      </c>
      <c r="Q53" s="43" t="s">
        <v>88</v>
      </c>
      <c r="R53" s="43" t="s">
        <v>88</v>
      </c>
      <c r="S53" s="43" t="s">
        <v>90</v>
      </c>
      <c r="T53" s="43" t="s">
        <v>88</v>
      </c>
      <c r="U53" s="43" t="s">
        <v>88</v>
      </c>
      <c r="V53" s="44" t="s">
        <v>238</v>
      </c>
      <c r="W53" s="2" t="s">
        <v>239</v>
      </c>
      <c r="X53" s="45" t="s">
        <v>93</v>
      </c>
      <c r="Y53" s="45" t="s">
        <v>93</v>
      </c>
      <c r="Z53" s="43">
        <v>5</v>
      </c>
      <c r="AA53" s="43">
        <v>1</v>
      </c>
      <c r="AB53" s="43">
        <v>3</v>
      </c>
      <c r="AC53" s="43">
        <v>1</v>
      </c>
      <c r="AD53" s="43">
        <v>1</v>
      </c>
      <c r="AE53" s="46">
        <f t="shared" ref="AE53" si="126">(Z53*Z$1)+(AA53*AA$1)+(AB53*AB$1)+(AC53*AC$1)+(AD53*AD$1)</f>
        <v>2.6999999999999997</v>
      </c>
      <c r="AF53" s="43">
        <v>3</v>
      </c>
      <c r="AG53" s="43">
        <v>3</v>
      </c>
      <c r="AH53" s="46">
        <f t="shared" ref="AH53" si="127">(AF53*$AF$1)+(AG53*$AG$1)</f>
        <v>3</v>
      </c>
      <c r="AI53" s="47">
        <f t="shared" ref="AI53" si="128">AE53*AH53</f>
        <v>8.1</v>
      </c>
      <c r="AJ53" s="30" t="str">
        <f t="shared" ref="AJ53" si="129">IF(AI53="","",IF(AI53&gt;16,"A",IF(AI53&gt;5,"M",IF(AI53&gt;2,"B","R"))))</f>
        <v>M</v>
      </c>
      <c r="AK53" s="2" t="s">
        <v>237</v>
      </c>
      <c r="AL53" s="2" t="s">
        <v>418</v>
      </c>
      <c r="AM53" s="43">
        <v>1</v>
      </c>
      <c r="AN53" s="2" t="s">
        <v>236</v>
      </c>
      <c r="AO53" s="43">
        <v>2</v>
      </c>
      <c r="AP53" s="2" t="s">
        <v>417</v>
      </c>
      <c r="AQ53" s="43">
        <v>4</v>
      </c>
      <c r="AR53" s="43">
        <f t="shared" si="92"/>
        <v>7</v>
      </c>
      <c r="AS53" s="30" t="str">
        <f t="shared" ref="AS53" si="130">IF(AR53="","",IF(AR53=0,"0%",IF(AR53&lt;=4,"50%",IF(AR53&gt;4,"80%"))))</f>
        <v>80%</v>
      </c>
      <c r="AT53" s="48">
        <f t="shared" si="93"/>
        <v>1.6199999999999992</v>
      </c>
      <c r="AU53" s="30" t="str">
        <f t="shared" ref="AU53" si="131">IF(AT53="","",IF(AT53&gt;16,"A",IF(AT53&gt;5,"M",IF(AT53&gt;2,"B","R"))))</f>
        <v>R</v>
      </c>
      <c r="AV53" s="30" t="s">
        <v>94</v>
      </c>
      <c r="AW53" s="45" t="s">
        <v>93</v>
      </c>
      <c r="AX53" s="45" t="s">
        <v>93</v>
      </c>
      <c r="AY53" s="45" t="s">
        <v>93</v>
      </c>
      <c r="AZ53" s="45" t="s">
        <v>93</v>
      </c>
      <c r="BA53" s="45" t="s">
        <v>93</v>
      </c>
      <c r="BB53" s="45" t="s">
        <v>93</v>
      </c>
      <c r="BC53" s="45" t="s">
        <v>93</v>
      </c>
      <c r="BD53" s="45" t="s">
        <v>93</v>
      </c>
    </row>
    <row r="54" spans="1:56" ht="301.95" customHeight="1" x14ac:dyDescent="0.3">
      <c r="A54" s="41">
        <v>52</v>
      </c>
      <c r="B54" s="38" t="s">
        <v>233</v>
      </c>
      <c r="C54" s="42" t="s">
        <v>240</v>
      </c>
      <c r="D54" s="43" t="s">
        <v>86</v>
      </c>
      <c r="E54" s="43" t="s">
        <v>86</v>
      </c>
      <c r="F54" s="43" t="s">
        <v>86</v>
      </c>
      <c r="G54" s="43" t="s">
        <v>86</v>
      </c>
      <c r="H54" s="43" t="s">
        <v>86</v>
      </c>
      <c r="I54" s="43" t="s">
        <v>86</v>
      </c>
      <c r="J54" s="43" t="s">
        <v>86</v>
      </c>
      <c r="K54" s="43" t="s">
        <v>86</v>
      </c>
      <c r="L54" s="43" t="s">
        <v>86</v>
      </c>
      <c r="M54" s="43" t="s">
        <v>86</v>
      </c>
      <c r="N54" s="42" t="s">
        <v>87</v>
      </c>
      <c r="O54" s="43" t="s">
        <v>88</v>
      </c>
      <c r="P54" s="43" t="s">
        <v>89</v>
      </c>
      <c r="Q54" s="43" t="s">
        <v>88</v>
      </c>
      <c r="R54" s="43" t="s">
        <v>90</v>
      </c>
      <c r="S54" s="43" t="s">
        <v>90</v>
      </c>
      <c r="T54" s="43" t="s">
        <v>90</v>
      </c>
      <c r="U54" s="43" t="s">
        <v>88</v>
      </c>
      <c r="V54" s="44" t="s">
        <v>91</v>
      </c>
      <c r="W54" s="2" t="s">
        <v>241</v>
      </c>
      <c r="X54" s="45" t="s">
        <v>93</v>
      </c>
      <c r="Y54" s="45" t="s">
        <v>93</v>
      </c>
      <c r="Z54" s="43">
        <v>3</v>
      </c>
      <c r="AA54" s="43">
        <v>1</v>
      </c>
      <c r="AB54" s="43">
        <v>3</v>
      </c>
      <c r="AC54" s="43">
        <v>1</v>
      </c>
      <c r="AD54" s="43">
        <v>1</v>
      </c>
      <c r="AE54" s="46">
        <f t="shared" si="7"/>
        <v>1.9999999999999996</v>
      </c>
      <c r="AF54" s="43">
        <v>3</v>
      </c>
      <c r="AG54" s="43">
        <v>3</v>
      </c>
      <c r="AH54" s="46">
        <f t="shared" si="0"/>
        <v>3</v>
      </c>
      <c r="AI54" s="47">
        <f t="shared" si="1"/>
        <v>5.9999999999999982</v>
      </c>
      <c r="AJ54" s="30" t="str">
        <f t="shared" si="2"/>
        <v>M</v>
      </c>
      <c r="AK54" s="2" t="s">
        <v>242</v>
      </c>
      <c r="AL54" s="2" t="s">
        <v>418</v>
      </c>
      <c r="AM54" s="43">
        <v>1</v>
      </c>
      <c r="AN54" s="2" t="s">
        <v>236</v>
      </c>
      <c r="AO54" s="43">
        <v>2</v>
      </c>
      <c r="AP54" s="2" t="s">
        <v>417</v>
      </c>
      <c r="AQ54" s="43">
        <v>4</v>
      </c>
      <c r="AR54" s="43">
        <f t="shared" si="92"/>
        <v>7</v>
      </c>
      <c r="AS54" s="30" t="str">
        <f t="shared" si="4"/>
        <v>80%</v>
      </c>
      <c r="AT54" s="48">
        <f t="shared" si="93"/>
        <v>1.1999999999999993</v>
      </c>
      <c r="AU54" s="30" t="str">
        <f t="shared" si="6"/>
        <v>R</v>
      </c>
      <c r="AV54" s="30" t="s">
        <v>94</v>
      </c>
      <c r="AW54" s="45" t="s">
        <v>93</v>
      </c>
      <c r="AX54" s="45" t="s">
        <v>93</v>
      </c>
      <c r="AY54" s="45" t="s">
        <v>93</v>
      </c>
      <c r="AZ54" s="45" t="s">
        <v>93</v>
      </c>
      <c r="BA54" s="45" t="s">
        <v>93</v>
      </c>
      <c r="BB54" s="45" t="s">
        <v>93</v>
      </c>
      <c r="BC54" s="45" t="s">
        <v>93</v>
      </c>
      <c r="BD54" s="45" t="s">
        <v>93</v>
      </c>
    </row>
    <row r="55" spans="1:56" ht="301.95" customHeight="1" x14ac:dyDescent="0.3">
      <c r="A55" s="41">
        <v>53</v>
      </c>
      <c r="B55" s="38" t="s">
        <v>233</v>
      </c>
      <c r="C55" s="42" t="s">
        <v>240</v>
      </c>
      <c r="D55" s="43" t="s">
        <v>86</v>
      </c>
      <c r="E55" s="43" t="s">
        <v>86</v>
      </c>
      <c r="F55" s="43" t="s">
        <v>86</v>
      </c>
      <c r="G55" s="43" t="s">
        <v>86</v>
      </c>
      <c r="H55" s="43" t="s">
        <v>86</v>
      </c>
      <c r="I55" s="43" t="s">
        <v>86</v>
      </c>
      <c r="J55" s="43" t="s">
        <v>86</v>
      </c>
      <c r="K55" s="43" t="s">
        <v>86</v>
      </c>
      <c r="L55" s="43" t="s">
        <v>86</v>
      </c>
      <c r="M55" s="43" t="s">
        <v>86</v>
      </c>
      <c r="N55" s="42" t="s">
        <v>87</v>
      </c>
      <c r="O55" s="43" t="s">
        <v>88</v>
      </c>
      <c r="P55" s="43" t="s">
        <v>89</v>
      </c>
      <c r="Q55" s="43" t="s">
        <v>88</v>
      </c>
      <c r="R55" s="43" t="s">
        <v>88</v>
      </c>
      <c r="S55" s="43" t="s">
        <v>90</v>
      </c>
      <c r="T55" s="43" t="s">
        <v>88</v>
      </c>
      <c r="U55" s="43" t="s">
        <v>88</v>
      </c>
      <c r="V55" s="44" t="s">
        <v>238</v>
      </c>
      <c r="W55" s="2" t="s">
        <v>239</v>
      </c>
      <c r="X55" s="45" t="s">
        <v>93</v>
      </c>
      <c r="Y55" s="45" t="s">
        <v>93</v>
      </c>
      <c r="Z55" s="43">
        <v>3</v>
      </c>
      <c r="AA55" s="43">
        <v>1</v>
      </c>
      <c r="AB55" s="43">
        <v>3</v>
      </c>
      <c r="AC55" s="43">
        <v>1</v>
      </c>
      <c r="AD55" s="43">
        <v>1</v>
      </c>
      <c r="AE55" s="46">
        <f t="shared" ref="AE55" si="132">(Z55*Z$1)+(AA55*AA$1)+(AB55*AB$1)+(AC55*AC$1)+(AD55*AD$1)</f>
        <v>1.9999999999999996</v>
      </c>
      <c r="AF55" s="43">
        <v>3</v>
      </c>
      <c r="AG55" s="43">
        <v>3</v>
      </c>
      <c r="AH55" s="46">
        <f t="shared" ref="AH55" si="133">(AF55*$AF$1)+(AG55*$AG$1)</f>
        <v>3</v>
      </c>
      <c r="AI55" s="47">
        <f t="shared" ref="AI55" si="134">AE55*AH55</f>
        <v>5.9999999999999982</v>
      </c>
      <c r="AJ55" s="30" t="str">
        <f t="shared" ref="AJ55" si="135">IF(AI55="","",IF(AI55&gt;16,"A",IF(AI55&gt;5,"M",IF(AI55&gt;2,"B","R"))))</f>
        <v>M</v>
      </c>
      <c r="AK55" s="2" t="s">
        <v>242</v>
      </c>
      <c r="AL55" s="2" t="s">
        <v>418</v>
      </c>
      <c r="AM55" s="43">
        <v>1</v>
      </c>
      <c r="AN55" s="2" t="s">
        <v>236</v>
      </c>
      <c r="AO55" s="43">
        <v>2</v>
      </c>
      <c r="AP55" s="2" t="s">
        <v>417</v>
      </c>
      <c r="AQ55" s="43">
        <v>4</v>
      </c>
      <c r="AR55" s="43">
        <f t="shared" si="92"/>
        <v>7</v>
      </c>
      <c r="AS55" s="30" t="str">
        <f t="shared" ref="AS55" si="136">IF(AR55="","",IF(AR55=0,"0%",IF(AR55&lt;=4,"50%",IF(AR55&gt;4,"80%"))))</f>
        <v>80%</v>
      </c>
      <c r="AT55" s="48">
        <f t="shared" si="93"/>
        <v>1.1999999999999993</v>
      </c>
      <c r="AU55" s="30" t="str">
        <f t="shared" ref="AU55" si="137">IF(AT55="","",IF(AT55&gt;16,"A",IF(AT55&gt;5,"M",IF(AT55&gt;2,"B","R"))))</f>
        <v>R</v>
      </c>
      <c r="AV55" s="30" t="s">
        <v>94</v>
      </c>
      <c r="AW55" s="45" t="s">
        <v>93</v>
      </c>
      <c r="AX55" s="45" t="s">
        <v>93</v>
      </c>
      <c r="AY55" s="45" t="s">
        <v>93</v>
      </c>
      <c r="AZ55" s="45" t="s">
        <v>93</v>
      </c>
      <c r="BA55" s="45" t="s">
        <v>93</v>
      </c>
      <c r="BB55" s="45" t="s">
        <v>93</v>
      </c>
      <c r="BC55" s="45" t="s">
        <v>93</v>
      </c>
      <c r="BD55" s="45" t="s">
        <v>93</v>
      </c>
    </row>
    <row r="56" spans="1:56" ht="304.95" customHeight="1" x14ac:dyDescent="0.3">
      <c r="A56" s="41">
        <v>54</v>
      </c>
      <c r="B56" s="38" t="s">
        <v>233</v>
      </c>
      <c r="C56" s="42" t="s">
        <v>243</v>
      </c>
      <c r="D56" s="43" t="s">
        <v>86</v>
      </c>
      <c r="E56" s="43" t="s">
        <v>86</v>
      </c>
      <c r="F56" s="43" t="s">
        <v>86</v>
      </c>
      <c r="G56" s="43" t="s">
        <v>86</v>
      </c>
      <c r="H56" s="43" t="s">
        <v>86</v>
      </c>
      <c r="I56" s="43" t="s">
        <v>86</v>
      </c>
      <c r="J56" s="43" t="s">
        <v>86</v>
      </c>
      <c r="K56" s="43" t="s">
        <v>86</v>
      </c>
      <c r="L56" s="43" t="s">
        <v>86</v>
      </c>
      <c r="M56" s="43" t="s">
        <v>86</v>
      </c>
      <c r="N56" s="42" t="s">
        <v>201</v>
      </c>
      <c r="O56" s="43" t="s">
        <v>90</v>
      </c>
      <c r="P56" s="42" t="s">
        <v>143</v>
      </c>
      <c r="Q56" s="43" t="s">
        <v>88</v>
      </c>
      <c r="R56" s="43" t="s">
        <v>90</v>
      </c>
      <c r="S56" s="43" t="s">
        <v>90</v>
      </c>
      <c r="T56" s="43" t="s">
        <v>90</v>
      </c>
      <c r="U56" s="43" t="s">
        <v>88</v>
      </c>
      <c r="V56" s="44" t="s">
        <v>91</v>
      </c>
      <c r="W56" s="2" t="s">
        <v>244</v>
      </c>
      <c r="X56" s="45" t="s">
        <v>93</v>
      </c>
      <c r="Y56" s="45" t="s">
        <v>93</v>
      </c>
      <c r="Z56" s="43">
        <v>5</v>
      </c>
      <c r="AA56" s="43">
        <v>3</v>
      </c>
      <c r="AB56" s="43">
        <v>3</v>
      </c>
      <c r="AC56" s="43">
        <v>1</v>
      </c>
      <c r="AD56" s="43">
        <v>5</v>
      </c>
      <c r="AE56" s="46">
        <f t="shared" si="7"/>
        <v>3.6000000000000005</v>
      </c>
      <c r="AF56" s="43">
        <v>4</v>
      </c>
      <c r="AG56" s="43">
        <v>4</v>
      </c>
      <c r="AH56" s="46">
        <f t="shared" si="0"/>
        <v>4</v>
      </c>
      <c r="AI56" s="47">
        <f t="shared" si="1"/>
        <v>14.400000000000002</v>
      </c>
      <c r="AJ56" s="30" t="str">
        <f t="shared" si="2"/>
        <v>M</v>
      </c>
      <c r="AK56" s="2" t="s">
        <v>246</v>
      </c>
      <c r="AL56" s="2" t="s">
        <v>418</v>
      </c>
      <c r="AM56" s="43">
        <v>1</v>
      </c>
      <c r="AN56" s="2" t="s">
        <v>245</v>
      </c>
      <c r="AO56" s="43">
        <v>2</v>
      </c>
      <c r="AP56" s="2" t="s">
        <v>417</v>
      </c>
      <c r="AQ56" s="43">
        <v>4</v>
      </c>
      <c r="AR56" s="43">
        <f t="shared" si="92"/>
        <v>7</v>
      </c>
      <c r="AS56" s="30" t="str">
        <f t="shared" si="4"/>
        <v>80%</v>
      </c>
      <c r="AT56" s="48">
        <f t="shared" si="93"/>
        <v>2.879999999999999</v>
      </c>
      <c r="AU56" s="30" t="str">
        <f t="shared" si="6"/>
        <v>B</v>
      </c>
      <c r="AV56" s="30" t="s">
        <v>94</v>
      </c>
      <c r="AW56" s="45" t="s">
        <v>93</v>
      </c>
      <c r="AX56" s="45" t="s">
        <v>93</v>
      </c>
      <c r="AY56" s="45" t="s">
        <v>93</v>
      </c>
      <c r="AZ56" s="45" t="s">
        <v>93</v>
      </c>
      <c r="BA56" s="45" t="s">
        <v>93</v>
      </c>
      <c r="BB56" s="45" t="s">
        <v>93</v>
      </c>
      <c r="BC56" s="45" t="s">
        <v>93</v>
      </c>
      <c r="BD56" s="45" t="s">
        <v>93</v>
      </c>
    </row>
    <row r="57" spans="1:56" ht="304.95" customHeight="1" x14ac:dyDescent="0.3">
      <c r="A57" s="41">
        <v>55</v>
      </c>
      <c r="B57" s="38" t="s">
        <v>233</v>
      </c>
      <c r="C57" s="42" t="s">
        <v>243</v>
      </c>
      <c r="D57" s="43" t="s">
        <v>86</v>
      </c>
      <c r="E57" s="43" t="s">
        <v>86</v>
      </c>
      <c r="F57" s="43" t="s">
        <v>86</v>
      </c>
      <c r="G57" s="43" t="s">
        <v>86</v>
      </c>
      <c r="H57" s="43" t="s">
        <v>86</v>
      </c>
      <c r="I57" s="43" t="s">
        <v>86</v>
      </c>
      <c r="J57" s="43" t="s">
        <v>86</v>
      </c>
      <c r="K57" s="43" t="s">
        <v>86</v>
      </c>
      <c r="L57" s="43" t="s">
        <v>86</v>
      </c>
      <c r="M57" s="43" t="s">
        <v>86</v>
      </c>
      <c r="N57" s="42" t="s">
        <v>201</v>
      </c>
      <c r="O57" s="43" t="s">
        <v>90</v>
      </c>
      <c r="P57" s="42" t="s">
        <v>143</v>
      </c>
      <c r="Q57" s="43" t="s">
        <v>88</v>
      </c>
      <c r="R57" s="43" t="s">
        <v>88</v>
      </c>
      <c r="S57" s="43" t="s">
        <v>90</v>
      </c>
      <c r="T57" s="43" t="s">
        <v>88</v>
      </c>
      <c r="U57" s="43" t="s">
        <v>88</v>
      </c>
      <c r="V57" s="44" t="s">
        <v>238</v>
      </c>
      <c r="W57" s="2" t="s">
        <v>239</v>
      </c>
      <c r="X57" s="45" t="s">
        <v>93</v>
      </c>
      <c r="Y57" s="45" t="s">
        <v>93</v>
      </c>
      <c r="Z57" s="43">
        <v>5</v>
      </c>
      <c r="AA57" s="43">
        <v>3</v>
      </c>
      <c r="AB57" s="43">
        <v>3</v>
      </c>
      <c r="AC57" s="43">
        <v>1</v>
      </c>
      <c r="AD57" s="43">
        <v>5</v>
      </c>
      <c r="AE57" s="46">
        <f t="shared" ref="AE57" si="138">(Z57*Z$1)+(AA57*AA$1)+(AB57*AB$1)+(AC57*AC$1)+(AD57*AD$1)</f>
        <v>3.6000000000000005</v>
      </c>
      <c r="AF57" s="43">
        <v>4</v>
      </c>
      <c r="AG57" s="43">
        <v>4</v>
      </c>
      <c r="AH57" s="46">
        <f t="shared" ref="AH57" si="139">(AF57*$AF$1)+(AG57*$AG$1)</f>
        <v>4</v>
      </c>
      <c r="AI57" s="47">
        <f t="shared" ref="AI57" si="140">AE57*AH57</f>
        <v>14.400000000000002</v>
      </c>
      <c r="AJ57" s="30" t="str">
        <f t="shared" ref="AJ57" si="141">IF(AI57="","",IF(AI57&gt;16,"A",IF(AI57&gt;5,"M",IF(AI57&gt;2,"B","R"))))</f>
        <v>M</v>
      </c>
      <c r="AK57" s="2" t="s">
        <v>246</v>
      </c>
      <c r="AL57" s="2" t="s">
        <v>418</v>
      </c>
      <c r="AM57" s="43">
        <v>1</v>
      </c>
      <c r="AN57" s="2" t="s">
        <v>245</v>
      </c>
      <c r="AO57" s="43">
        <v>2</v>
      </c>
      <c r="AP57" s="2" t="s">
        <v>417</v>
      </c>
      <c r="AQ57" s="43">
        <v>4</v>
      </c>
      <c r="AR57" s="43">
        <f t="shared" si="92"/>
        <v>7</v>
      </c>
      <c r="AS57" s="30" t="str">
        <f t="shared" ref="AS57" si="142">IF(AR57="","",IF(AR57=0,"0%",IF(AR57&lt;=4,"50%",IF(AR57&gt;4,"80%"))))</f>
        <v>80%</v>
      </c>
      <c r="AT57" s="48">
        <f t="shared" si="93"/>
        <v>2.879999999999999</v>
      </c>
      <c r="AU57" s="30" t="str">
        <f t="shared" ref="AU57" si="143">IF(AT57="","",IF(AT57&gt;16,"A",IF(AT57&gt;5,"M",IF(AT57&gt;2,"B","R"))))</f>
        <v>B</v>
      </c>
      <c r="AV57" s="30" t="s">
        <v>94</v>
      </c>
      <c r="AW57" s="45" t="s">
        <v>93</v>
      </c>
      <c r="AX57" s="45" t="s">
        <v>93</v>
      </c>
      <c r="AY57" s="45" t="s">
        <v>93</v>
      </c>
      <c r="AZ57" s="45" t="s">
        <v>93</v>
      </c>
      <c r="BA57" s="45" t="s">
        <v>93</v>
      </c>
      <c r="BB57" s="45" t="s">
        <v>93</v>
      </c>
      <c r="BC57" s="45" t="s">
        <v>93</v>
      </c>
      <c r="BD57" s="45" t="s">
        <v>93</v>
      </c>
    </row>
    <row r="58" spans="1:56" ht="229.95" customHeight="1" x14ac:dyDescent="0.3">
      <c r="A58" s="41">
        <v>56</v>
      </c>
      <c r="B58" s="38" t="s">
        <v>233</v>
      </c>
      <c r="C58" s="42" t="s">
        <v>243</v>
      </c>
      <c r="D58" s="43" t="s">
        <v>86</v>
      </c>
      <c r="E58" s="43" t="s">
        <v>86</v>
      </c>
      <c r="F58" s="43" t="s">
        <v>86</v>
      </c>
      <c r="G58" s="43" t="s">
        <v>86</v>
      </c>
      <c r="H58" s="43" t="s">
        <v>86</v>
      </c>
      <c r="I58" s="43" t="s">
        <v>86</v>
      </c>
      <c r="J58" s="43" t="s">
        <v>86</v>
      </c>
      <c r="K58" s="43" t="s">
        <v>86</v>
      </c>
      <c r="L58" s="43" t="s">
        <v>86</v>
      </c>
      <c r="M58" s="43" t="s">
        <v>86</v>
      </c>
      <c r="N58" s="42" t="s">
        <v>201</v>
      </c>
      <c r="O58" s="43" t="s">
        <v>90</v>
      </c>
      <c r="P58" s="42" t="s">
        <v>143</v>
      </c>
      <c r="Q58" s="43" t="s">
        <v>88</v>
      </c>
      <c r="R58" s="43" t="s">
        <v>90</v>
      </c>
      <c r="S58" s="43" t="s">
        <v>88</v>
      </c>
      <c r="T58" s="43" t="s">
        <v>88</v>
      </c>
      <c r="U58" s="43" t="s">
        <v>90</v>
      </c>
      <c r="V58" s="45" t="s">
        <v>93</v>
      </c>
      <c r="W58" s="45" t="s">
        <v>93</v>
      </c>
      <c r="X58" s="45" t="s">
        <v>247</v>
      </c>
      <c r="Y58" s="45" t="s">
        <v>248</v>
      </c>
      <c r="Z58" s="43">
        <v>5</v>
      </c>
      <c r="AA58" s="43">
        <v>3</v>
      </c>
      <c r="AB58" s="43">
        <v>3</v>
      </c>
      <c r="AC58" s="43">
        <v>1</v>
      </c>
      <c r="AD58" s="43">
        <v>5</v>
      </c>
      <c r="AE58" s="46">
        <f t="shared" si="7"/>
        <v>3.6000000000000005</v>
      </c>
      <c r="AF58" s="43">
        <v>4</v>
      </c>
      <c r="AG58" s="43">
        <v>4</v>
      </c>
      <c r="AH58" s="46">
        <f t="shared" ref="AH58" si="144">(AF58*$AF$1)+(AG58*$AG$1)</f>
        <v>4</v>
      </c>
      <c r="AI58" s="47">
        <f t="shared" ref="AI58" si="145">AE58*AH58</f>
        <v>14.400000000000002</v>
      </c>
      <c r="AJ58" s="30" t="str">
        <f t="shared" ref="AJ58" si="146">IF(AI58="","",IF(AI58&gt;16,"A",IF(AI58&gt;5,"M",IF(AI58&gt;2,"B","R"))))</f>
        <v>M</v>
      </c>
      <c r="AK58" s="2" t="s">
        <v>246</v>
      </c>
      <c r="AL58" s="2" t="s">
        <v>418</v>
      </c>
      <c r="AM58" s="43">
        <v>1</v>
      </c>
      <c r="AN58" s="2" t="s">
        <v>245</v>
      </c>
      <c r="AO58" s="43">
        <v>2</v>
      </c>
      <c r="AP58" s="2" t="s">
        <v>417</v>
      </c>
      <c r="AQ58" s="43">
        <v>1</v>
      </c>
      <c r="AR58" s="43">
        <f t="shared" si="92"/>
        <v>4</v>
      </c>
      <c r="AS58" s="30" t="str">
        <f t="shared" ref="AS58" si="147">IF(AR58="","",IF(AR58=0,"0%",IF(AR58&lt;=4,"50%",IF(AR58&gt;4,"80%"))))</f>
        <v>50%</v>
      </c>
      <c r="AT58" s="48">
        <f t="shared" si="93"/>
        <v>7.2000000000000011</v>
      </c>
      <c r="AU58" s="30" t="str">
        <f t="shared" ref="AU58" si="148">IF(AT58="","",IF(AT58&gt;16,"A",IF(AT58&gt;5,"M",IF(AT58&gt;2,"B","R"))))</f>
        <v>M</v>
      </c>
      <c r="AV58" s="30" t="s">
        <v>131</v>
      </c>
      <c r="AW58" s="3" t="s">
        <v>249</v>
      </c>
      <c r="AX58" s="45" t="s">
        <v>93</v>
      </c>
      <c r="AY58" s="2" t="s">
        <v>132</v>
      </c>
      <c r="AZ58" s="54" t="s">
        <v>209</v>
      </c>
      <c r="BA58" s="3" t="s">
        <v>453</v>
      </c>
      <c r="BB58" s="53" t="s">
        <v>137</v>
      </c>
      <c r="BC58" s="3" t="s">
        <v>454</v>
      </c>
      <c r="BD58" s="54" t="s">
        <v>162</v>
      </c>
    </row>
    <row r="59" spans="1:56" ht="229.95" customHeight="1" x14ac:dyDescent="0.3">
      <c r="A59" s="41">
        <v>57</v>
      </c>
      <c r="B59" s="38" t="s">
        <v>233</v>
      </c>
      <c r="C59" s="42" t="s">
        <v>426</v>
      </c>
      <c r="D59" s="43"/>
      <c r="E59" s="43"/>
      <c r="F59" s="43"/>
      <c r="G59" s="43"/>
      <c r="H59" s="43"/>
      <c r="I59" s="43"/>
      <c r="J59" s="43"/>
      <c r="K59" s="43"/>
      <c r="L59" s="43"/>
      <c r="M59" s="43"/>
      <c r="N59" s="42" t="s">
        <v>434</v>
      </c>
      <c r="O59" s="43" t="s">
        <v>88</v>
      </c>
      <c r="P59" s="42" t="s">
        <v>431</v>
      </c>
      <c r="Q59" s="43" t="s">
        <v>90</v>
      </c>
      <c r="R59" s="43" t="s">
        <v>90</v>
      </c>
      <c r="S59" s="43" t="s">
        <v>90</v>
      </c>
      <c r="T59" s="43" t="s">
        <v>90</v>
      </c>
      <c r="U59" s="43" t="s">
        <v>88</v>
      </c>
      <c r="V59" s="44" t="s">
        <v>91</v>
      </c>
      <c r="W59" s="53" t="s">
        <v>428</v>
      </c>
      <c r="X59" s="45" t="s">
        <v>93</v>
      </c>
      <c r="Y59" s="45" t="s">
        <v>93</v>
      </c>
      <c r="Z59" s="43">
        <v>3</v>
      </c>
      <c r="AA59" s="43">
        <v>5</v>
      </c>
      <c r="AB59" s="43">
        <v>3</v>
      </c>
      <c r="AC59" s="43">
        <v>1</v>
      </c>
      <c r="AD59" s="43">
        <v>1</v>
      </c>
      <c r="AE59" s="46">
        <f t="shared" si="7"/>
        <v>2.6</v>
      </c>
      <c r="AF59" s="43">
        <v>5</v>
      </c>
      <c r="AG59" s="43">
        <v>5</v>
      </c>
      <c r="AH59" s="46">
        <f t="shared" ref="AH59" si="149">(AF59*$AF$1)+(AG59*$AG$1)</f>
        <v>5</v>
      </c>
      <c r="AI59" s="47">
        <f t="shared" ref="AI59" si="150">AE59*AH59</f>
        <v>13</v>
      </c>
      <c r="AJ59" s="30" t="str">
        <f t="shared" ref="AJ59" si="151">IF(AI59="","",IF(AI59&gt;16,"A",IF(AI59&gt;5,"M",IF(AI59&gt;2,"B","R"))))</f>
        <v>M</v>
      </c>
      <c r="AK59" s="2" t="s">
        <v>309</v>
      </c>
      <c r="AL59" s="2" t="s">
        <v>418</v>
      </c>
      <c r="AM59" s="43">
        <v>1</v>
      </c>
      <c r="AN59" s="2" t="s">
        <v>245</v>
      </c>
      <c r="AO59" s="43">
        <v>1</v>
      </c>
      <c r="AP59" s="2" t="s">
        <v>417</v>
      </c>
      <c r="AQ59" s="43">
        <v>4</v>
      </c>
      <c r="AR59" s="43">
        <f t="shared" si="92"/>
        <v>6</v>
      </c>
      <c r="AS59" s="30" t="str">
        <f t="shared" ref="AS59" si="152">IF(AR59="","",IF(AR59=0,"0%",IF(AR59&lt;=4,"50%",IF(AR59&gt;4,"80%"))))</f>
        <v>80%</v>
      </c>
      <c r="AT59" s="48">
        <f t="shared" si="93"/>
        <v>2.5999999999999996</v>
      </c>
      <c r="AU59" s="30" t="str">
        <f t="shared" ref="AU59" si="153">IF(AT59="","",IF(AT59&gt;16,"A",IF(AT59&gt;5,"M",IF(AT59&gt;2,"B","R"))))</f>
        <v>B</v>
      </c>
      <c r="AV59" s="30" t="s">
        <v>94</v>
      </c>
      <c r="AW59" s="3"/>
      <c r="AX59" s="45"/>
      <c r="AY59" s="2"/>
      <c r="AZ59" s="54"/>
      <c r="BA59" s="54"/>
      <c r="BB59" s="53"/>
      <c r="BC59" s="54"/>
      <c r="BD59" s="54"/>
    </row>
    <row r="60" spans="1:56" ht="229.95" customHeight="1" x14ac:dyDescent="0.3">
      <c r="A60" s="41">
        <v>58</v>
      </c>
      <c r="B60" s="38" t="s">
        <v>233</v>
      </c>
      <c r="C60" s="42" t="s">
        <v>426</v>
      </c>
      <c r="D60" s="43"/>
      <c r="E60" s="43"/>
      <c r="F60" s="43"/>
      <c r="G60" s="43"/>
      <c r="H60" s="43"/>
      <c r="I60" s="43"/>
      <c r="J60" s="43"/>
      <c r="K60" s="43"/>
      <c r="L60" s="43"/>
      <c r="M60" s="43"/>
      <c r="N60" s="42" t="s">
        <v>434</v>
      </c>
      <c r="O60" s="43" t="s">
        <v>88</v>
      </c>
      <c r="P60" s="42" t="s">
        <v>431</v>
      </c>
      <c r="Q60" s="43" t="s">
        <v>90</v>
      </c>
      <c r="R60" s="43" t="s">
        <v>88</v>
      </c>
      <c r="S60" s="43" t="s">
        <v>90</v>
      </c>
      <c r="T60" s="43" t="s">
        <v>88</v>
      </c>
      <c r="U60" s="43" t="s">
        <v>88</v>
      </c>
      <c r="V60" s="44" t="s">
        <v>238</v>
      </c>
      <c r="W60" s="2" t="s">
        <v>239</v>
      </c>
      <c r="X60" s="45" t="s">
        <v>93</v>
      </c>
      <c r="Y60" s="45" t="s">
        <v>93</v>
      </c>
      <c r="Z60" s="43">
        <v>3</v>
      </c>
      <c r="AA60" s="43">
        <v>5</v>
      </c>
      <c r="AB60" s="43">
        <v>3</v>
      </c>
      <c r="AC60" s="43">
        <v>1</v>
      </c>
      <c r="AD60" s="43">
        <v>1</v>
      </c>
      <c r="AE60" s="46">
        <f t="shared" ref="AE60" si="154">(Z60*Z$1)+(AA60*AA$1)+(AB60*AB$1)+(AC60*AC$1)+(AD60*AD$1)</f>
        <v>2.6</v>
      </c>
      <c r="AF60" s="43">
        <v>5</v>
      </c>
      <c r="AG60" s="43">
        <v>5</v>
      </c>
      <c r="AH60" s="46">
        <f t="shared" ref="AH60" si="155">(AF60*$AF$1)+(AG60*$AG$1)</f>
        <v>5</v>
      </c>
      <c r="AI60" s="47">
        <f t="shared" ref="AI60" si="156">AE60*AH60</f>
        <v>13</v>
      </c>
      <c r="AJ60" s="30" t="str">
        <f t="shared" ref="AJ60" si="157">IF(AI60="","",IF(AI60&gt;16,"A",IF(AI60&gt;5,"M",IF(AI60&gt;2,"B","R"))))</f>
        <v>M</v>
      </c>
      <c r="AK60" s="2" t="s">
        <v>309</v>
      </c>
      <c r="AL60" s="2" t="s">
        <v>418</v>
      </c>
      <c r="AM60" s="43">
        <v>1</v>
      </c>
      <c r="AN60" s="2" t="s">
        <v>245</v>
      </c>
      <c r="AO60" s="43">
        <v>1</v>
      </c>
      <c r="AP60" s="2" t="s">
        <v>417</v>
      </c>
      <c r="AQ60" s="43">
        <v>4</v>
      </c>
      <c r="AR60" s="43">
        <f t="shared" si="92"/>
        <v>6</v>
      </c>
      <c r="AS60" s="30" t="str">
        <f t="shared" ref="AS60" si="158">IF(AR60="","",IF(AR60=0,"0%",IF(AR60&lt;=4,"50%",IF(AR60&gt;4,"80%"))))</f>
        <v>80%</v>
      </c>
      <c r="AT60" s="48">
        <f t="shared" si="93"/>
        <v>2.5999999999999996</v>
      </c>
      <c r="AU60" s="30" t="str">
        <f t="shared" ref="AU60" si="159">IF(AT60="","",IF(AT60&gt;16,"A",IF(AT60&gt;5,"M",IF(AT60&gt;2,"B","R"))))</f>
        <v>B</v>
      </c>
      <c r="AV60" s="30" t="s">
        <v>94</v>
      </c>
      <c r="AW60" s="3"/>
      <c r="AX60" s="45"/>
      <c r="AY60" s="2"/>
      <c r="AZ60" s="54"/>
      <c r="BA60" s="54"/>
      <c r="BB60" s="53"/>
      <c r="BC60" s="54"/>
      <c r="BD60" s="54"/>
    </row>
    <row r="61" spans="1:56" ht="294.60000000000002" customHeight="1" x14ac:dyDescent="0.3">
      <c r="A61" s="41">
        <v>59</v>
      </c>
      <c r="B61" s="38" t="s">
        <v>233</v>
      </c>
      <c r="C61" s="42" t="s">
        <v>250</v>
      </c>
      <c r="D61" s="43" t="s">
        <v>86</v>
      </c>
      <c r="E61" s="43" t="s">
        <v>86</v>
      </c>
      <c r="F61" s="43" t="s">
        <v>86</v>
      </c>
      <c r="G61" s="43" t="s">
        <v>86</v>
      </c>
      <c r="H61" s="43" t="s">
        <v>86</v>
      </c>
      <c r="I61" s="43" t="s">
        <v>86</v>
      </c>
      <c r="J61" s="43" t="s">
        <v>86</v>
      </c>
      <c r="K61" s="43" t="s">
        <v>86</v>
      </c>
      <c r="L61" s="43" t="s">
        <v>86</v>
      </c>
      <c r="M61" s="43" t="s">
        <v>86</v>
      </c>
      <c r="N61" s="42" t="s">
        <v>251</v>
      </c>
      <c r="O61" s="42" t="s">
        <v>252</v>
      </c>
      <c r="P61" s="43" t="s">
        <v>212</v>
      </c>
      <c r="Q61" s="43" t="s">
        <v>88</v>
      </c>
      <c r="R61" s="43" t="s">
        <v>127</v>
      </c>
      <c r="S61" s="43" t="s">
        <v>90</v>
      </c>
      <c r="T61" s="43" t="s">
        <v>90</v>
      </c>
      <c r="U61" s="43" t="s">
        <v>88</v>
      </c>
      <c r="V61" s="44" t="s">
        <v>91</v>
      </c>
      <c r="W61" s="2" t="s">
        <v>253</v>
      </c>
      <c r="X61" s="52" t="s">
        <v>93</v>
      </c>
      <c r="Y61" s="52" t="s">
        <v>93</v>
      </c>
      <c r="Z61" s="43">
        <v>3</v>
      </c>
      <c r="AA61" s="43">
        <v>1</v>
      </c>
      <c r="AB61" s="43">
        <v>3</v>
      </c>
      <c r="AC61" s="43">
        <v>1</v>
      </c>
      <c r="AD61" s="43">
        <v>3</v>
      </c>
      <c r="AE61" s="46">
        <f t="shared" si="7"/>
        <v>2.2999999999999998</v>
      </c>
      <c r="AF61" s="43">
        <v>3</v>
      </c>
      <c r="AG61" s="43">
        <v>4</v>
      </c>
      <c r="AH61" s="46">
        <f t="shared" si="0"/>
        <v>3.6</v>
      </c>
      <c r="AI61" s="47">
        <f t="shared" si="1"/>
        <v>8.2799999999999994</v>
      </c>
      <c r="AJ61" s="30" t="str">
        <f t="shared" si="2"/>
        <v>M</v>
      </c>
      <c r="AK61" s="2" t="s">
        <v>246</v>
      </c>
      <c r="AL61" s="2" t="s">
        <v>418</v>
      </c>
      <c r="AM61" s="43">
        <v>1</v>
      </c>
      <c r="AN61" s="2" t="s">
        <v>254</v>
      </c>
      <c r="AO61" s="43">
        <v>1</v>
      </c>
      <c r="AP61" s="2" t="s">
        <v>417</v>
      </c>
      <c r="AQ61" s="43">
        <v>3</v>
      </c>
      <c r="AR61" s="43">
        <f t="shared" si="92"/>
        <v>5</v>
      </c>
      <c r="AS61" s="30" t="str">
        <f t="shared" si="4"/>
        <v>80%</v>
      </c>
      <c r="AT61" s="48">
        <f t="shared" si="93"/>
        <v>1.6559999999999997</v>
      </c>
      <c r="AU61" s="30" t="str">
        <f t="shared" si="6"/>
        <v>R</v>
      </c>
      <c r="AV61" s="30" t="s">
        <v>94</v>
      </c>
      <c r="AW61" s="45" t="s">
        <v>93</v>
      </c>
      <c r="AX61" s="45" t="s">
        <v>93</v>
      </c>
      <c r="AY61" s="45" t="s">
        <v>93</v>
      </c>
      <c r="AZ61" s="45" t="s">
        <v>93</v>
      </c>
      <c r="BA61" s="45" t="s">
        <v>93</v>
      </c>
      <c r="BB61" s="45" t="s">
        <v>93</v>
      </c>
      <c r="BC61" s="45" t="s">
        <v>93</v>
      </c>
      <c r="BD61" s="45" t="s">
        <v>93</v>
      </c>
    </row>
    <row r="62" spans="1:56" ht="294.60000000000002" customHeight="1" x14ac:dyDescent="0.3">
      <c r="A62" s="41">
        <v>60</v>
      </c>
      <c r="B62" s="38" t="s">
        <v>233</v>
      </c>
      <c r="C62" s="42" t="s">
        <v>250</v>
      </c>
      <c r="D62" s="43" t="s">
        <v>86</v>
      </c>
      <c r="E62" s="43" t="s">
        <v>86</v>
      </c>
      <c r="F62" s="43" t="s">
        <v>86</v>
      </c>
      <c r="G62" s="43" t="s">
        <v>86</v>
      </c>
      <c r="H62" s="43" t="s">
        <v>86</v>
      </c>
      <c r="I62" s="43" t="s">
        <v>86</v>
      </c>
      <c r="J62" s="43" t="s">
        <v>86</v>
      </c>
      <c r="K62" s="43" t="s">
        <v>86</v>
      </c>
      <c r="L62" s="43" t="s">
        <v>86</v>
      </c>
      <c r="M62" s="43" t="s">
        <v>86</v>
      </c>
      <c r="N62" s="42" t="s">
        <v>251</v>
      </c>
      <c r="O62" s="42" t="s">
        <v>252</v>
      </c>
      <c r="P62" s="43" t="s">
        <v>212</v>
      </c>
      <c r="Q62" s="43" t="s">
        <v>88</v>
      </c>
      <c r="R62" s="43" t="s">
        <v>88</v>
      </c>
      <c r="S62" s="43" t="s">
        <v>90</v>
      </c>
      <c r="T62" s="43" t="s">
        <v>88</v>
      </c>
      <c r="U62" s="43" t="s">
        <v>88</v>
      </c>
      <c r="V62" s="44" t="s">
        <v>238</v>
      </c>
      <c r="W62" s="2" t="s">
        <v>239</v>
      </c>
      <c r="X62" s="52" t="s">
        <v>93</v>
      </c>
      <c r="Y62" s="52" t="s">
        <v>93</v>
      </c>
      <c r="Z62" s="43">
        <v>3</v>
      </c>
      <c r="AA62" s="43">
        <v>1</v>
      </c>
      <c r="AB62" s="43">
        <v>3</v>
      </c>
      <c r="AC62" s="43">
        <v>1</v>
      </c>
      <c r="AD62" s="43">
        <v>3</v>
      </c>
      <c r="AE62" s="46">
        <f t="shared" ref="AE62" si="160">(Z62*Z$1)+(AA62*AA$1)+(AB62*AB$1)+(AC62*AC$1)+(AD62*AD$1)</f>
        <v>2.2999999999999998</v>
      </c>
      <c r="AF62" s="43">
        <v>3</v>
      </c>
      <c r="AG62" s="43">
        <v>4</v>
      </c>
      <c r="AH62" s="46">
        <f t="shared" ref="AH62" si="161">(AF62*$AF$1)+(AG62*$AG$1)</f>
        <v>3.6</v>
      </c>
      <c r="AI62" s="47">
        <f t="shared" ref="AI62" si="162">AE62*AH62</f>
        <v>8.2799999999999994</v>
      </c>
      <c r="AJ62" s="30" t="str">
        <f t="shared" ref="AJ62" si="163">IF(AI62="","",IF(AI62&gt;16,"A",IF(AI62&gt;5,"M",IF(AI62&gt;2,"B","R"))))</f>
        <v>M</v>
      </c>
      <c r="AK62" s="2" t="s">
        <v>246</v>
      </c>
      <c r="AL62" s="2" t="s">
        <v>418</v>
      </c>
      <c r="AM62" s="43">
        <v>1</v>
      </c>
      <c r="AN62" s="2" t="s">
        <v>254</v>
      </c>
      <c r="AO62" s="43">
        <v>1</v>
      </c>
      <c r="AP62" s="2" t="s">
        <v>417</v>
      </c>
      <c r="AQ62" s="43">
        <v>3</v>
      </c>
      <c r="AR62" s="43">
        <f t="shared" si="92"/>
        <v>5</v>
      </c>
      <c r="AS62" s="30" t="str">
        <f t="shared" ref="AS62" si="164">IF(AR62="","",IF(AR62=0,"0%",IF(AR62&lt;=4,"50%",IF(AR62&gt;4,"80%"))))</f>
        <v>80%</v>
      </c>
      <c r="AT62" s="48">
        <f t="shared" si="93"/>
        <v>1.6559999999999997</v>
      </c>
      <c r="AU62" s="30" t="str">
        <f t="shared" ref="AU62" si="165">IF(AT62="","",IF(AT62&gt;16,"A",IF(AT62&gt;5,"M",IF(AT62&gt;2,"B","R"))))</f>
        <v>R</v>
      </c>
      <c r="AV62" s="30" t="s">
        <v>94</v>
      </c>
      <c r="AW62" s="45" t="s">
        <v>93</v>
      </c>
      <c r="AX62" s="45" t="s">
        <v>93</v>
      </c>
      <c r="AY62" s="45" t="s">
        <v>93</v>
      </c>
      <c r="AZ62" s="45" t="s">
        <v>93</v>
      </c>
      <c r="BA62" s="45" t="s">
        <v>93</v>
      </c>
      <c r="BB62" s="45" t="s">
        <v>93</v>
      </c>
      <c r="BC62" s="45" t="s">
        <v>93</v>
      </c>
      <c r="BD62" s="45" t="s">
        <v>93</v>
      </c>
    </row>
    <row r="63" spans="1:56" ht="145.94999999999999" customHeight="1" x14ac:dyDescent="0.3">
      <c r="A63" s="41">
        <v>61</v>
      </c>
      <c r="B63" s="38" t="s">
        <v>233</v>
      </c>
      <c r="C63" s="42" t="s">
        <v>250</v>
      </c>
      <c r="D63" s="43" t="s">
        <v>86</v>
      </c>
      <c r="E63" s="43" t="s">
        <v>86</v>
      </c>
      <c r="F63" s="43" t="s">
        <v>86</v>
      </c>
      <c r="G63" s="43" t="s">
        <v>86</v>
      </c>
      <c r="H63" s="43" t="s">
        <v>86</v>
      </c>
      <c r="I63" s="43" t="s">
        <v>86</v>
      </c>
      <c r="J63" s="43" t="s">
        <v>86</v>
      </c>
      <c r="K63" s="43" t="s">
        <v>86</v>
      </c>
      <c r="L63" s="43" t="s">
        <v>86</v>
      </c>
      <c r="M63" s="43" t="s">
        <v>86</v>
      </c>
      <c r="N63" s="42" t="s">
        <v>251</v>
      </c>
      <c r="O63" s="42" t="s">
        <v>252</v>
      </c>
      <c r="P63" s="43" t="s">
        <v>212</v>
      </c>
      <c r="Q63" s="43" t="s">
        <v>88</v>
      </c>
      <c r="R63" s="43" t="s">
        <v>90</v>
      </c>
      <c r="S63" s="43" t="s">
        <v>88</v>
      </c>
      <c r="T63" s="43" t="s">
        <v>88</v>
      </c>
      <c r="U63" s="43" t="s">
        <v>90</v>
      </c>
      <c r="V63" s="52" t="s">
        <v>93</v>
      </c>
      <c r="W63" s="52" t="s">
        <v>93</v>
      </c>
      <c r="X63" s="45" t="s">
        <v>247</v>
      </c>
      <c r="Y63" s="45" t="s">
        <v>255</v>
      </c>
      <c r="Z63" s="43">
        <v>3</v>
      </c>
      <c r="AA63" s="43">
        <v>1</v>
      </c>
      <c r="AB63" s="43">
        <v>3</v>
      </c>
      <c r="AC63" s="43">
        <v>1</v>
      </c>
      <c r="AD63" s="43">
        <v>3</v>
      </c>
      <c r="AE63" s="46">
        <f t="shared" si="7"/>
        <v>2.2999999999999998</v>
      </c>
      <c r="AF63" s="43">
        <v>3</v>
      </c>
      <c r="AG63" s="43">
        <v>4</v>
      </c>
      <c r="AH63" s="46">
        <f t="shared" ref="AH63" si="166">(AF63*$AF$1)+(AG63*$AG$1)</f>
        <v>3.6</v>
      </c>
      <c r="AI63" s="47">
        <f t="shared" ref="AI63" si="167">AE63*AH63</f>
        <v>8.2799999999999994</v>
      </c>
      <c r="AJ63" s="30" t="str">
        <f t="shared" ref="AJ63" si="168">IF(AI63="","",IF(AI63&gt;16,"A",IF(AI63&gt;5,"M",IF(AI63&gt;2,"B","R"))))</f>
        <v>M</v>
      </c>
      <c r="AK63" s="2" t="s">
        <v>246</v>
      </c>
      <c r="AL63" s="2" t="s">
        <v>418</v>
      </c>
      <c r="AM63" s="43">
        <v>1</v>
      </c>
      <c r="AN63" s="2" t="s">
        <v>254</v>
      </c>
      <c r="AO63" s="43">
        <v>1</v>
      </c>
      <c r="AP63" s="2" t="s">
        <v>417</v>
      </c>
      <c r="AQ63" s="43">
        <v>3</v>
      </c>
      <c r="AR63" s="43">
        <f t="shared" si="92"/>
        <v>5</v>
      </c>
      <c r="AS63" s="30" t="str">
        <f t="shared" ref="AS63" si="169">IF(AR63="","",IF(AR63=0,"0%",IF(AR63&lt;=4,"50%",IF(AR63&gt;4,"80%"))))</f>
        <v>80%</v>
      </c>
      <c r="AT63" s="48">
        <f t="shared" si="93"/>
        <v>1.6559999999999997</v>
      </c>
      <c r="AU63" s="30" t="str">
        <f t="shared" ref="AU63" si="170">IF(AT63="","",IF(AT63&gt;16,"A",IF(AT63&gt;5,"M",IF(AT63&gt;2,"B","R"))))</f>
        <v>R</v>
      </c>
      <c r="AV63" s="30" t="s">
        <v>94</v>
      </c>
      <c r="AW63" s="45" t="s">
        <v>93</v>
      </c>
      <c r="AX63" s="45" t="s">
        <v>93</v>
      </c>
      <c r="AY63" s="45" t="s">
        <v>93</v>
      </c>
      <c r="AZ63" s="45" t="s">
        <v>93</v>
      </c>
      <c r="BA63" s="45" t="s">
        <v>93</v>
      </c>
      <c r="BB63" s="45" t="s">
        <v>93</v>
      </c>
      <c r="BC63" s="45" t="s">
        <v>93</v>
      </c>
      <c r="BD63" s="45" t="s">
        <v>93</v>
      </c>
    </row>
    <row r="64" spans="1:56" ht="287.39999999999998" customHeight="1" x14ac:dyDescent="0.3">
      <c r="A64" s="41">
        <v>62</v>
      </c>
      <c r="B64" s="38" t="s">
        <v>233</v>
      </c>
      <c r="C64" s="42" t="s">
        <v>256</v>
      </c>
      <c r="D64" s="43" t="s">
        <v>86</v>
      </c>
      <c r="E64" s="43" t="s">
        <v>86</v>
      </c>
      <c r="F64" s="43" t="s">
        <v>86</v>
      </c>
      <c r="G64" s="43" t="s">
        <v>86</v>
      </c>
      <c r="H64" s="43" t="s">
        <v>86</v>
      </c>
      <c r="I64" s="43" t="s">
        <v>86</v>
      </c>
      <c r="J64" s="43" t="s">
        <v>86</v>
      </c>
      <c r="K64" s="43" t="s">
        <v>86</v>
      </c>
      <c r="L64" s="43" t="s">
        <v>86</v>
      </c>
      <c r="M64" s="43" t="s">
        <v>86</v>
      </c>
      <c r="N64" s="42" t="s">
        <v>251</v>
      </c>
      <c r="O64" s="42" t="s">
        <v>252</v>
      </c>
      <c r="P64" s="43" t="s">
        <v>212</v>
      </c>
      <c r="Q64" s="43" t="s">
        <v>88</v>
      </c>
      <c r="R64" s="43" t="s">
        <v>127</v>
      </c>
      <c r="S64" s="43" t="s">
        <v>90</v>
      </c>
      <c r="T64" s="43" t="s">
        <v>90</v>
      </c>
      <c r="U64" s="43" t="s">
        <v>88</v>
      </c>
      <c r="V64" s="44" t="s">
        <v>91</v>
      </c>
      <c r="W64" s="2" t="s">
        <v>257</v>
      </c>
      <c r="X64" s="52" t="s">
        <v>93</v>
      </c>
      <c r="Y64" s="52" t="s">
        <v>93</v>
      </c>
      <c r="Z64" s="43">
        <v>3</v>
      </c>
      <c r="AA64" s="43">
        <v>1</v>
      </c>
      <c r="AB64" s="43">
        <v>3</v>
      </c>
      <c r="AC64" s="43">
        <v>1</v>
      </c>
      <c r="AD64" s="43">
        <v>3</v>
      </c>
      <c r="AE64" s="46">
        <f t="shared" si="7"/>
        <v>2.2999999999999998</v>
      </c>
      <c r="AF64" s="43">
        <v>3</v>
      </c>
      <c r="AG64" s="43">
        <v>4</v>
      </c>
      <c r="AH64" s="46">
        <f t="shared" si="0"/>
        <v>3.6</v>
      </c>
      <c r="AI64" s="47">
        <f t="shared" si="1"/>
        <v>8.2799999999999994</v>
      </c>
      <c r="AJ64" s="30" t="str">
        <f t="shared" si="2"/>
        <v>M</v>
      </c>
      <c r="AK64" s="2" t="s">
        <v>246</v>
      </c>
      <c r="AL64" s="2" t="s">
        <v>418</v>
      </c>
      <c r="AM64" s="43">
        <v>1</v>
      </c>
      <c r="AN64" s="2" t="s">
        <v>258</v>
      </c>
      <c r="AO64" s="43">
        <v>2</v>
      </c>
      <c r="AP64" s="2" t="s">
        <v>417</v>
      </c>
      <c r="AQ64" s="43">
        <v>4</v>
      </c>
      <c r="AR64" s="43">
        <f t="shared" si="92"/>
        <v>7</v>
      </c>
      <c r="AS64" s="30" t="str">
        <f t="shared" si="4"/>
        <v>80%</v>
      </c>
      <c r="AT64" s="48">
        <f t="shared" si="93"/>
        <v>1.6559999999999997</v>
      </c>
      <c r="AU64" s="30" t="str">
        <f t="shared" si="6"/>
        <v>R</v>
      </c>
      <c r="AV64" s="30" t="s">
        <v>94</v>
      </c>
      <c r="AW64" s="45" t="s">
        <v>93</v>
      </c>
      <c r="AX64" s="45" t="s">
        <v>93</v>
      </c>
      <c r="AY64" s="45" t="s">
        <v>93</v>
      </c>
      <c r="AZ64" s="45" t="s">
        <v>93</v>
      </c>
      <c r="BA64" s="45" t="s">
        <v>93</v>
      </c>
      <c r="BB64" s="45" t="s">
        <v>93</v>
      </c>
      <c r="BC64" s="45" t="s">
        <v>93</v>
      </c>
      <c r="BD64" s="45" t="s">
        <v>93</v>
      </c>
    </row>
    <row r="65" spans="1:56" ht="287.39999999999998" customHeight="1" x14ac:dyDescent="0.3">
      <c r="A65" s="41">
        <v>63</v>
      </c>
      <c r="B65" s="38" t="s">
        <v>233</v>
      </c>
      <c r="C65" s="42" t="s">
        <v>256</v>
      </c>
      <c r="D65" s="43" t="s">
        <v>86</v>
      </c>
      <c r="E65" s="43" t="s">
        <v>86</v>
      </c>
      <c r="F65" s="43" t="s">
        <v>86</v>
      </c>
      <c r="G65" s="43" t="s">
        <v>86</v>
      </c>
      <c r="H65" s="43" t="s">
        <v>86</v>
      </c>
      <c r="I65" s="43" t="s">
        <v>86</v>
      </c>
      <c r="J65" s="43" t="s">
        <v>86</v>
      </c>
      <c r="K65" s="43" t="s">
        <v>86</v>
      </c>
      <c r="L65" s="43" t="s">
        <v>86</v>
      </c>
      <c r="M65" s="43" t="s">
        <v>86</v>
      </c>
      <c r="N65" s="42" t="s">
        <v>251</v>
      </c>
      <c r="O65" s="42" t="s">
        <v>252</v>
      </c>
      <c r="P65" s="43" t="s">
        <v>212</v>
      </c>
      <c r="Q65" s="43" t="s">
        <v>88</v>
      </c>
      <c r="R65" s="43" t="s">
        <v>88</v>
      </c>
      <c r="S65" s="43" t="s">
        <v>90</v>
      </c>
      <c r="T65" s="43" t="s">
        <v>88</v>
      </c>
      <c r="U65" s="43" t="s">
        <v>88</v>
      </c>
      <c r="V65" s="44" t="s">
        <v>238</v>
      </c>
      <c r="W65" s="2" t="s">
        <v>239</v>
      </c>
      <c r="X65" s="52" t="s">
        <v>93</v>
      </c>
      <c r="Y65" s="52" t="s">
        <v>93</v>
      </c>
      <c r="Z65" s="43">
        <v>3</v>
      </c>
      <c r="AA65" s="43">
        <v>1</v>
      </c>
      <c r="AB65" s="43">
        <v>3</v>
      </c>
      <c r="AC65" s="43">
        <v>1</v>
      </c>
      <c r="AD65" s="43">
        <v>3</v>
      </c>
      <c r="AE65" s="46">
        <f t="shared" ref="AE65" si="171">(Z65*Z$1)+(AA65*AA$1)+(AB65*AB$1)+(AC65*AC$1)+(AD65*AD$1)</f>
        <v>2.2999999999999998</v>
      </c>
      <c r="AF65" s="43">
        <v>3</v>
      </c>
      <c r="AG65" s="43">
        <v>4</v>
      </c>
      <c r="AH65" s="46">
        <f t="shared" ref="AH65" si="172">(AF65*$AF$1)+(AG65*$AG$1)</f>
        <v>3.6</v>
      </c>
      <c r="AI65" s="47">
        <f t="shared" ref="AI65" si="173">AE65*AH65</f>
        <v>8.2799999999999994</v>
      </c>
      <c r="AJ65" s="30" t="str">
        <f t="shared" ref="AJ65" si="174">IF(AI65="","",IF(AI65&gt;16,"A",IF(AI65&gt;5,"M",IF(AI65&gt;2,"B","R"))))</f>
        <v>M</v>
      </c>
      <c r="AK65" s="2" t="s">
        <v>246</v>
      </c>
      <c r="AL65" s="2" t="s">
        <v>418</v>
      </c>
      <c r="AM65" s="43">
        <v>1</v>
      </c>
      <c r="AN65" s="2" t="s">
        <v>258</v>
      </c>
      <c r="AO65" s="43">
        <v>2</v>
      </c>
      <c r="AP65" s="2" t="s">
        <v>417</v>
      </c>
      <c r="AQ65" s="43">
        <v>4</v>
      </c>
      <c r="AR65" s="43">
        <f t="shared" si="92"/>
        <v>7</v>
      </c>
      <c r="AS65" s="30" t="str">
        <f t="shared" ref="AS65" si="175">IF(AR65="","",IF(AR65=0,"0%",IF(AR65&lt;=4,"50%",IF(AR65&gt;4,"80%"))))</f>
        <v>80%</v>
      </c>
      <c r="AT65" s="48">
        <f t="shared" si="93"/>
        <v>1.6559999999999997</v>
      </c>
      <c r="AU65" s="30" t="str">
        <f t="shared" ref="AU65" si="176">IF(AT65="","",IF(AT65&gt;16,"A",IF(AT65&gt;5,"M",IF(AT65&gt;2,"B","R"))))</f>
        <v>R</v>
      </c>
      <c r="AV65" s="30" t="s">
        <v>94</v>
      </c>
      <c r="AW65" s="45" t="s">
        <v>93</v>
      </c>
      <c r="AX65" s="45" t="s">
        <v>93</v>
      </c>
      <c r="AY65" s="45" t="s">
        <v>93</v>
      </c>
      <c r="AZ65" s="45" t="s">
        <v>93</v>
      </c>
      <c r="BA65" s="45" t="s">
        <v>93</v>
      </c>
      <c r="BB65" s="45" t="s">
        <v>93</v>
      </c>
      <c r="BC65" s="45" t="s">
        <v>93</v>
      </c>
      <c r="BD65" s="45" t="s">
        <v>93</v>
      </c>
    </row>
    <row r="66" spans="1:56" ht="156" customHeight="1" x14ac:dyDescent="0.3">
      <c r="A66" s="41">
        <v>64</v>
      </c>
      <c r="B66" s="38" t="s">
        <v>233</v>
      </c>
      <c r="C66" s="42" t="s">
        <v>256</v>
      </c>
      <c r="D66" s="43" t="s">
        <v>86</v>
      </c>
      <c r="E66" s="43" t="s">
        <v>86</v>
      </c>
      <c r="F66" s="43" t="s">
        <v>86</v>
      </c>
      <c r="G66" s="43" t="s">
        <v>86</v>
      </c>
      <c r="H66" s="43" t="s">
        <v>86</v>
      </c>
      <c r="I66" s="43" t="s">
        <v>86</v>
      </c>
      <c r="J66" s="43" t="s">
        <v>86</v>
      </c>
      <c r="K66" s="43" t="s">
        <v>86</v>
      </c>
      <c r="L66" s="43" t="s">
        <v>86</v>
      </c>
      <c r="M66" s="43" t="s">
        <v>86</v>
      </c>
      <c r="N66" s="42" t="s">
        <v>251</v>
      </c>
      <c r="O66" s="42" t="s">
        <v>252</v>
      </c>
      <c r="P66" s="43" t="s">
        <v>212</v>
      </c>
      <c r="Q66" s="43" t="s">
        <v>88</v>
      </c>
      <c r="R66" s="43" t="s">
        <v>127</v>
      </c>
      <c r="S66" s="43" t="s">
        <v>88</v>
      </c>
      <c r="T66" s="43" t="s">
        <v>88</v>
      </c>
      <c r="U66" s="43" t="s">
        <v>127</v>
      </c>
      <c r="V66" s="52" t="s">
        <v>93</v>
      </c>
      <c r="W66" s="52" t="s">
        <v>93</v>
      </c>
      <c r="X66" s="45" t="s">
        <v>247</v>
      </c>
      <c r="Y66" s="45" t="s">
        <v>255</v>
      </c>
      <c r="Z66" s="43">
        <v>3</v>
      </c>
      <c r="AA66" s="43">
        <v>1</v>
      </c>
      <c r="AB66" s="43">
        <v>3</v>
      </c>
      <c r="AC66" s="43">
        <v>1</v>
      </c>
      <c r="AD66" s="43">
        <v>3</v>
      </c>
      <c r="AE66" s="46">
        <f t="shared" si="7"/>
        <v>2.2999999999999998</v>
      </c>
      <c r="AF66" s="43">
        <v>3</v>
      </c>
      <c r="AG66" s="43">
        <v>4</v>
      </c>
      <c r="AH66" s="46">
        <f t="shared" ref="AH66" si="177">(AF66*$AF$1)+(AG66*$AG$1)</f>
        <v>3.6</v>
      </c>
      <c r="AI66" s="47">
        <f t="shared" ref="AI66" si="178">AE66*AH66</f>
        <v>8.2799999999999994</v>
      </c>
      <c r="AJ66" s="30" t="str">
        <f t="shared" ref="AJ66" si="179">IF(AI66="","",IF(AI66&gt;16,"A",IF(AI66&gt;5,"M",IF(AI66&gt;2,"B","R"))))</f>
        <v>M</v>
      </c>
      <c r="AK66" s="2" t="s">
        <v>246</v>
      </c>
      <c r="AL66" s="2" t="s">
        <v>418</v>
      </c>
      <c r="AM66" s="43">
        <v>1</v>
      </c>
      <c r="AN66" s="2" t="s">
        <v>258</v>
      </c>
      <c r="AO66" s="43">
        <v>1</v>
      </c>
      <c r="AP66" s="2" t="s">
        <v>417</v>
      </c>
      <c r="AQ66" s="43">
        <v>2</v>
      </c>
      <c r="AR66" s="43">
        <f t="shared" si="92"/>
        <v>4</v>
      </c>
      <c r="AS66" s="30" t="str">
        <f t="shared" ref="AS66" si="180">IF(AR66="","",IF(AR66=0,"0%",IF(AR66&lt;=4,"50%",IF(AR66&gt;4,"80%"))))</f>
        <v>50%</v>
      </c>
      <c r="AT66" s="48">
        <f t="shared" si="93"/>
        <v>4.1399999999999997</v>
      </c>
      <c r="AU66" s="30" t="str">
        <f t="shared" ref="AU66" si="181">IF(AT66="","",IF(AT66&gt;16,"A",IF(AT66&gt;5,"M",IF(AT66&gt;2,"B","R"))))</f>
        <v>B</v>
      </c>
      <c r="AV66" s="30" t="s">
        <v>94</v>
      </c>
      <c r="AW66" s="45" t="s">
        <v>93</v>
      </c>
      <c r="AX66" s="45" t="s">
        <v>93</v>
      </c>
      <c r="AY66" s="45" t="s">
        <v>93</v>
      </c>
      <c r="AZ66" s="45" t="s">
        <v>93</v>
      </c>
      <c r="BA66" s="45" t="s">
        <v>93</v>
      </c>
      <c r="BB66" s="45" t="s">
        <v>93</v>
      </c>
      <c r="BC66" s="45" t="s">
        <v>93</v>
      </c>
      <c r="BD66" s="45" t="s">
        <v>93</v>
      </c>
    </row>
    <row r="67" spans="1:56" ht="261.60000000000002" customHeight="1" x14ac:dyDescent="0.3">
      <c r="A67" s="41">
        <v>65</v>
      </c>
      <c r="B67" s="38" t="s">
        <v>233</v>
      </c>
      <c r="C67" s="42" t="s">
        <v>259</v>
      </c>
      <c r="D67" s="43" t="s">
        <v>86</v>
      </c>
      <c r="E67" s="56" t="s">
        <v>93</v>
      </c>
      <c r="F67" s="56" t="s">
        <v>93</v>
      </c>
      <c r="G67" s="56" t="s">
        <v>93</v>
      </c>
      <c r="H67" s="56" t="s">
        <v>93</v>
      </c>
      <c r="I67" s="56" t="s">
        <v>93</v>
      </c>
      <c r="J67" s="56" t="s">
        <v>93</v>
      </c>
      <c r="K67" s="56" t="s">
        <v>93</v>
      </c>
      <c r="L67" s="56" t="s">
        <v>93</v>
      </c>
      <c r="M67" s="56" t="s">
        <v>93</v>
      </c>
      <c r="N67" s="42" t="s">
        <v>211</v>
      </c>
      <c r="O67" s="43" t="s">
        <v>90</v>
      </c>
      <c r="P67" s="43" t="s">
        <v>212</v>
      </c>
      <c r="Q67" s="43" t="s">
        <v>90</v>
      </c>
      <c r="R67" s="43" t="s">
        <v>127</v>
      </c>
      <c r="S67" s="43" t="s">
        <v>90</v>
      </c>
      <c r="T67" s="43" t="s">
        <v>90</v>
      </c>
      <c r="U67" s="43" t="s">
        <v>88</v>
      </c>
      <c r="V67" s="44" t="s">
        <v>91</v>
      </c>
      <c r="W67" s="2" t="s">
        <v>260</v>
      </c>
      <c r="X67" s="45" t="s">
        <v>93</v>
      </c>
      <c r="Y67" s="45" t="s">
        <v>93</v>
      </c>
      <c r="Z67" s="43">
        <v>5</v>
      </c>
      <c r="AA67" s="43">
        <v>3</v>
      </c>
      <c r="AB67" s="43">
        <v>3</v>
      </c>
      <c r="AC67" s="43">
        <v>1</v>
      </c>
      <c r="AD67" s="43">
        <v>3</v>
      </c>
      <c r="AE67" s="46">
        <f t="shared" ref="AE67:AE110" si="182">(Z67*Z$1)+(AA67*AA$1)+(AB67*AB$1)+(AC67*AC$1)+(AD67*AD$1)</f>
        <v>3.3000000000000007</v>
      </c>
      <c r="AF67" s="43">
        <v>5</v>
      </c>
      <c r="AG67" s="43">
        <v>5</v>
      </c>
      <c r="AH67" s="46">
        <f t="shared" ref="AH67:AH110" si="183">(AF67*$AF$1)+(AG67*$AG$1)</f>
        <v>5</v>
      </c>
      <c r="AI67" s="47">
        <f t="shared" ref="AI67:AI110" si="184">AE67*AH67</f>
        <v>16.500000000000004</v>
      </c>
      <c r="AJ67" s="30" t="str">
        <f t="shared" ref="AJ67:AJ110" si="185">IF(AI67="","",IF(AI67&gt;16,"A",IF(AI67&gt;5,"M",IF(AI67&gt;2,"B","R"))))</f>
        <v>A</v>
      </c>
      <c r="AK67" s="2" t="s">
        <v>246</v>
      </c>
      <c r="AL67" s="2" t="s">
        <v>418</v>
      </c>
      <c r="AM67" s="43">
        <v>1</v>
      </c>
      <c r="AN67" s="3" t="s">
        <v>261</v>
      </c>
      <c r="AO67" s="43">
        <v>1</v>
      </c>
      <c r="AP67" s="2" t="s">
        <v>417</v>
      </c>
      <c r="AQ67" s="43">
        <v>4</v>
      </c>
      <c r="AR67" s="43">
        <f t="shared" ref="AR67:AR98" si="186">AM67+AO67+AQ67</f>
        <v>6</v>
      </c>
      <c r="AS67" s="30" t="str">
        <f t="shared" ref="AS67:AS110" si="187">IF(AR67="","",IF(AR67=0,"0%",IF(AR67&lt;=4,"50%",IF(AR67&gt;4,"80%"))))</f>
        <v>80%</v>
      </c>
      <c r="AT67" s="48">
        <f t="shared" ref="AT67:AT98" si="188">AI67-(AI67*AS67)</f>
        <v>3.3000000000000007</v>
      </c>
      <c r="AU67" s="30" t="str">
        <f t="shared" ref="AU67:AU110" si="189">IF(AT67="","",IF(AT67&gt;16,"A",IF(AT67&gt;5,"M",IF(AT67&gt;2,"B","R"))))</f>
        <v>B</v>
      </c>
      <c r="AV67" s="30" t="s">
        <v>94</v>
      </c>
      <c r="AW67" s="45" t="s">
        <v>93</v>
      </c>
      <c r="AX67" s="45" t="s">
        <v>93</v>
      </c>
      <c r="AY67" s="45" t="s">
        <v>93</v>
      </c>
      <c r="AZ67" s="45" t="s">
        <v>93</v>
      </c>
      <c r="BA67" s="45" t="s">
        <v>93</v>
      </c>
      <c r="BB67" s="45" t="s">
        <v>93</v>
      </c>
      <c r="BC67" s="45" t="s">
        <v>93</v>
      </c>
      <c r="BD67" s="45" t="s">
        <v>93</v>
      </c>
    </row>
    <row r="68" spans="1:56" ht="269.39999999999998" customHeight="1" x14ac:dyDescent="0.3">
      <c r="A68" s="41">
        <v>66</v>
      </c>
      <c r="B68" s="38" t="s">
        <v>233</v>
      </c>
      <c r="C68" s="42" t="s">
        <v>262</v>
      </c>
      <c r="D68" s="56" t="s">
        <v>93</v>
      </c>
      <c r="E68" s="43" t="s">
        <v>86</v>
      </c>
      <c r="F68" s="43" t="s">
        <v>86</v>
      </c>
      <c r="G68" s="43" t="s">
        <v>86</v>
      </c>
      <c r="H68" s="43" t="s">
        <v>86</v>
      </c>
      <c r="I68" s="43" t="s">
        <v>86</v>
      </c>
      <c r="J68" s="43" t="s">
        <v>86</v>
      </c>
      <c r="K68" s="43" t="s">
        <v>86</v>
      </c>
      <c r="L68" s="43" t="s">
        <v>86</v>
      </c>
      <c r="M68" s="43" t="s">
        <v>86</v>
      </c>
      <c r="N68" s="42" t="s">
        <v>263</v>
      </c>
      <c r="O68" s="43" t="s">
        <v>90</v>
      </c>
      <c r="P68" s="43" t="s">
        <v>212</v>
      </c>
      <c r="Q68" s="43" t="s">
        <v>90</v>
      </c>
      <c r="R68" s="43" t="s">
        <v>127</v>
      </c>
      <c r="S68" s="43" t="s">
        <v>90</v>
      </c>
      <c r="T68" s="43" t="s">
        <v>90</v>
      </c>
      <c r="U68" s="43" t="s">
        <v>88</v>
      </c>
      <c r="V68" s="44" t="s">
        <v>91</v>
      </c>
      <c r="W68" s="2" t="s">
        <v>260</v>
      </c>
      <c r="X68" s="45" t="s">
        <v>93</v>
      </c>
      <c r="Y68" s="45" t="s">
        <v>93</v>
      </c>
      <c r="Z68" s="43">
        <v>5</v>
      </c>
      <c r="AA68" s="43">
        <v>3</v>
      </c>
      <c r="AB68" s="43">
        <v>3</v>
      </c>
      <c r="AC68" s="43">
        <v>1</v>
      </c>
      <c r="AD68" s="43">
        <v>3</v>
      </c>
      <c r="AE68" s="46">
        <f t="shared" si="182"/>
        <v>3.3000000000000007</v>
      </c>
      <c r="AF68" s="43">
        <v>4</v>
      </c>
      <c r="AG68" s="43">
        <v>4</v>
      </c>
      <c r="AH68" s="46">
        <f t="shared" si="183"/>
        <v>4</v>
      </c>
      <c r="AI68" s="47">
        <f t="shared" si="184"/>
        <v>13.200000000000003</v>
      </c>
      <c r="AJ68" s="30" t="str">
        <f t="shared" si="185"/>
        <v>M</v>
      </c>
      <c r="AK68" s="2" t="s">
        <v>246</v>
      </c>
      <c r="AL68" s="2" t="s">
        <v>418</v>
      </c>
      <c r="AM68" s="43">
        <v>1</v>
      </c>
      <c r="AN68" s="3" t="s">
        <v>261</v>
      </c>
      <c r="AO68" s="43">
        <v>1</v>
      </c>
      <c r="AP68" s="2" t="s">
        <v>417</v>
      </c>
      <c r="AQ68" s="43">
        <v>4</v>
      </c>
      <c r="AR68" s="43">
        <f t="shared" si="186"/>
        <v>6</v>
      </c>
      <c r="AS68" s="30" t="str">
        <f t="shared" si="187"/>
        <v>80%</v>
      </c>
      <c r="AT68" s="48">
        <f t="shared" si="188"/>
        <v>2.6400000000000006</v>
      </c>
      <c r="AU68" s="30" t="str">
        <f t="shared" si="189"/>
        <v>B</v>
      </c>
      <c r="AV68" s="30" t="s">
        <v>94</v>
      </c>
      <c r="AW68" s="45" t="s">
        <v>93</v>
      </c>
      <c r="AX68" s="45" t="s">
        <v>93</v>
      </c>
      <c r="AY68" s="45" t="s">
        <v>93</v>
      </c>
      <c r="AZ68" s="45" t="s">
        <v>93</v>
      </c>
      <c r="BA68" s="45" t="s">
        <v>93</v>
      </c>
      <c r="BB68" s="45" t="s">
        <v>93</v>
      </c>
      <c r="BC68" s="45" t="s">
        <v>93</v>
      </c>
      <c r="BD68" s="45" t="s">
        <v>93</v>
      </c>
    </row>
    <row r="69" spans="1:56" ht="277.95" customHeight="1" x14ac:dyDescent="0.3">
      <c r="A69" s="41">
        <v>67</v>
      </c>
      <c r="B69" s="38" t="s">
        <v>233</v>
      </c>
      <c r="C69" s="42" t="s">
        <v>264</v>
      </c>
      <c r="D69" s="56" t="s">
        <v>93</v>
      </c>
      <c r="E69" s="43" t="s">
        <v>86</v>
      </c>
      <c r="F69" s="43" t="s">
        <v>86</v>
      </c>
      <c r="G69" s="43" t="s">
        <v>86</v>
      </c>
      <c r="H69" s="43" t="s">
        <v>86</v>
      </c>
      <c r="I69" s="43" t="s">
        <v>86</v>
      </c>
      <c r="J69" s="43" t="s">
        <v>86</v>
      </c>
      <c r="K69" s="43" t="s">
        <v>86</v>
      </c>
      <c r="L69" s="43" t="s">
        <v>86</v>
      </c>
      <c r="M69" s="43" t="s">
        <v>86</v>
      </c>
      <c r="N69" s="42" t="s">
        <v>224</v>
      </c>
      <c r="O69" s="43" t="s">
        <v>90</v>
      </c>
      <c r="P69" s="42" t="s">
        <v>143</v>
      </c>
      <c r="Q69" s="42" t="s">
        <v>225</v>
      </c>
      <c r="R69" s="43" t="s">
        <v>127</v>
      </c>
      <c r="S69" s="43" t="s">
        <v>90</v>
      </c>
      <c r="T69" s="43" t="s">
        <v>90</v>
      </c>
      <c r="U69" s="43" t="s">
        <v>88</v>
      </c>
      <c r="V69" s="44" t="s">
        <v>91</v>
      </c>
      <c r="W69" s="2" t="s">
        <v>260</v>
      </c>
      <c r="X69" s="52" t="s">
        <v>93</v>
      </c>
      <c r="Y69" s="52" t="s">
        <v>93</v>
      </c>
      <c r="Z69" s="43">
        <v>5</v>
      </c>
      <c r="AA69" s="43">
        <v>3</v>
      </c>
      <c r="AB69" s="43">
        <v>3</v>
      </c>
      <c r="AC69" s="43">
        <v>1</v>
      </c>
      <c r="AD69" s="43">
        <v>5</v>
      </c>
      <c r="AE69" s="46">
        <f t="shared" si="182"/>
        <v>3.6000000000000005</v>
      </c>
      <c r="AF69" s="43">
        <v>4</v>
      </c>
      <c r="AG69" s="43">
        <v>4</v>
      </c>
      <c r="AH69" s="46">
        <f t="shared" si="183"/>
        <v>4</v>
      </c>
      <c r="AI69" s="47">
        <f t="shared" si="184"/>
        <v>14.400000000000002</v>
      </c>
      <c r="AJ69" s="30" t="str">
        <f t="shared" si="185"/>
        <v>M</v>
      </c>
      <c r="AK69" s="2" t="s">
        <v>246</v>
      </c>
      <c r="AL69" s="2" t="s">
        <v>418</v>
      </c>
      <c r="AM69" s="43">
        <v>1</v>
      </c>
      <c r="AN69" s="3" t="s">
        <v>261</v>
      </c>
      <c r="AO69" s="43">
        <v>1</v>
      </c>
      <c r="AP69" s="2" t="s">
        <v>417</v>
      </c>
      <c r="AQ69" s="43">
        <v>4</v>
      </c>
      <c r="AR69" s="43">
        <f t="shared" si="186"/>
        <v>6</v>
      </c>
      <c r="AS69" s="30" t="str">
        <f t="shared" si="187"/>
        <v>80%</v>
      </c>
      <c r="AT69" s="48">
        <f t="shared" si="188"/>
        <v>2.879999999999999</v>
      </c>
      <c r="AU69" s="30" t="str">
        <f t="shared" si="189"/>
        <v>B</v>
      </c>
      <c r="AV69" s="30" t="s">
        <v>94</v>
      </c>
      <c r="AW69" s="45" t="s">
        <v>93</v>
      </c>
      <c r="AX69" s="45" t="s">
        <v>93</v>
      </c>
      <c r="AY69" s="45" t="s">
        <v>93</v>
      </c>
      <c r="AZ69" s="45" t="s">
        <v>93</v>
      </c>
      <c r="BA69" s="45" t="s">
        <v>93</v>
      </c>
      <c r="BB69" s="45" t="s">
        <v>93</v>
      </c>
      <c r="BC69" s="45" t="s">
        <v>93</v>
      </c>
      <c r="BD69" s="45" t="s">
        <v>93</v>
      </c>
    </row>
    <row r="70" spans="1:56" ht="99" customHeight="1" x14ac:dyDescent="0.3">
      <c r="A70" s="41">
        <v>68</v>
      </c>
      <c r="B70" s="38" t="s">
        <v>233</v>
      </c>
      <c r="C70" s="42" t="s">
        <v>264</v>
      </c>
      <c r="D70" s="56" t="s">
        <v>93</v>
      </c>
      <c r="E70" s="43" t="s">
        <v>86</v>
      </c>
      <c r="F70" s="43" t="s">
        <v>86</v>
      </c>
      <c r="G70" s="43" t="s">
        <v>86</v>
      </c>
      <c r="H70" s="43" t="s">
        <v>86</v>
      </c>
      <c r="I70" s="43" t="s">
        <v>86</v>
      </c>
      <c r="J70" s="43" t="s">
        <v>86</v>
      </c>
      <c r="K70" s="43" t="s">
        <v>86</v>
      </c>
      <c r="L70" s="43" t="s">
        <v>86</v>
      </c>
      <c r="M70" s="43" t="s">
        <v>86</v>
      </c>
      <c r="N70" s="42" t="s">
        <v>224</v>
      </c>
      <c r="O70" s="43" t="s">
        <v>90</v>
      </c>
      <c r="P70" s="42" t="s">
        <v>143</v>
      </c>
      <c r="Q70" s="42" t="s">
        <v>225</v>
      </c>
      <c r="R70" s="43" t="s">
        <v>90</v>
      </c>
      <c r="S70" s="43" t="s">
        <v>88</v>
      </c>
      <c r="T70" s="43" t="s">
        <v>88</v>
      </c>
      <c r="U70" s="43" t="s">
        <v>127</v>
      </c>
      <c r="V70" s="52" t="s">
        <v>93</v>
      </c>
      <c r="W70" s="52" t="s">
        <v>93</v>
      </c>
      <c r="X70" s="45" t="s">
        <v>265</v>
      </c>
      <c r="Y70" s="45" t="s">
        <v>266</v>
      </c>
      <c r="Z70" s="43">
        <v>5</v>
      </c>
      <c r="AA70" s="43">
        <v>3</v>
      </c>
      <c r="AB70" s="43">
        <v>3</v>
      </c>
      <c r="AC70" s="43">
        <v>1</v>
      </c>
      <c r="AD70" s="43">
        <v>5</v>
      </c>
      <c r="AE70" s="46">
        <f t="shared" si="182"/>
        <v>3.6000000000000005</v>
      </c>
      <c r="AF70" s="43">
        <v>4</v>
      </c>
      <c r="AG70" s="43">
        <v>4</v>
      </c>
      <c r="AH70" s="46">
        <f t="shared" ref="AH70" si="190">(AF70*$AF$1)+(AG70*$AG$1)</f>
        <v>4</v>
      </c>
      <c r="AI70" s="47">
        <f t="shared" ref="AI70" si="191">AE70*AH70</f>
        <v>14.400000000000002</v>
      </c>
      <c r="AJ70" s="30" t="str">
        <f t="shared" ref="AJ70" si="192">IF(AI70="","",IF(AI70&gt;16,"A",IF(AI70&gt;5,"M",IF(AI70&gt;2,"B","R"))))</f>
        <v>M</v>
      </c>
      <c r="AK70" s="2" t="s">
        <v>246</v>
      </c>
      <c r="AL70" s="2" t="s">
        <v>418</v>
      </c>
      <c r="AM70" s="43">
        <v>1</v>
      </c>
      <c r="AN70" s="3" t="s">
        <v>261</v>
      </c>
      <c r="AO70" s="43">
        <v>1</v>
      </c>
      <c r="AP70" s="2" t="s">
        <v>417</v>
      </c>
      <c r="AQ70" s="43">
        <v>2</v>
      </c>
      <c r="AR70" s="43">
        <f t="shared" si="186"/>
        <v>4</v>
      </c>
      <c r="AS70" s="30" t="str">
        <f t="shared" ref="AS70" si="193">IF(AR70="","",IF(AR70=0,"0%",IF(AR70&lt;=4,"50%",IF(AR70&gt;4,"80%"))))</f>
        <v>50%</v>
      </c>
      <c r="AT70" s="48">
        <f t="shared" si="188"/>
        <v>7.2000000000000011</v>
      </c>
      <c r="AU70" s="30" t="str">
        <f t="shared" ref="AU70" si="194">IF(AT70="","",IF(AT70&gt;16,"A",IF(AT70&gt;5,"M",IF(AT70&gt;2,"B","R"))))</f>
        <v>M</v>
      </c>
      <c r="AV70" s="30" t="s">
        <v>131</v>
      </c>
      <c r="AW70" s="3" t="s">
        <v>459</v>
      </c>
      <c r="AX70" s="45"/>
      <c r="AY70" s="2"/>
      <c r="AZ70" s="54"/>
      <c r="BA70" s="54"/>
      <c r="BB70" s="53"/>
      <c r="BC70" s="54"/>
      <c r="BD70" s="54"/>
    </row>
    <row r="71" spans="1:56" ht="274.2" customHeight="1" x14ac:dyDescent="0.3">
      <c r="A71" s="41">
        <v>69</v>
      </c>
      <c r="B71" s="38" t="s">
        <v>233</v>
      </c>
      <c r="C71" s="42" t="s">
        <v>267</v>
      </c>
      <c r="D71" s="56" t="s">
        <v>93</v>
      </c>
      <c r="E71" s="43" t="s">
        <v>86</v>
      </c>
      <c r="F71" s="43" t="s">
        <v>86</v>
      </c>
      <c r="G71" s="43" t="s">
        <v>86</v>
      </c>
      <c r="H71" s="43" t="s">
        <v>86</v>
      </c>
      <c r="I71" s="43" t="s">
        <v>86</v>
      </c>
      <c r="J71" s="43" t="s">
        <v>86</v>
      </c>
      <c r="K71" s="43" t="s">
        <v>86</v>
      </c>
      <c r="L71" s="43" t="s">
        <v>86</v>
      </c>
      <c r="M71" s="43" t="s">
        <v>86</v>
      </c>
      <c r="N71" s="42" t="s">
        <v>230</v>
      </c>
      <c r="O71" s="43" t="s">
        <v>90</v>
      </c>
      <c r="P71" s="43" t="s">
        <v>126</v>
      </c>
      <c r="Q71" s="43" t="s">
        <v>88</v>
      </c>
      <c r="R71" s="43" t="s">
        <v>127</v>
      </c>
      <c r="S71" s="43" t="s">
        <v>90</v>
      </c>
      <c r="T71" s="43" t="s">
        <v>90</v>
      </c>
      <c r="U71" s="43" t="s">
        <v>88</v>
      </c>
      <c r="V71" s="44" t="s">
        <v>91</v>
      </c>
      <c r="W71" s="2" t="s">
        <v>260</v>
      </c>
      <c r="X71" s="45" t="s">
        <v>93</v>
      </c>
      <c r="Y71" s="45" t="s">
        <v>93</v>
      </c>
      <c r="Z71" s="43">
        <v>3</v>
      </c>
      <c r="AA71" s="43">
        <v>3</v>
      </c>
      <c r="AB71" s="43">
        <v>3</v>
      </c>
      <c r="AC71" s="43">
        <v>1</v>
      </c>
      <c r="AD71" s="43">
        <v>5</v>
      </c>
      <c r="AE71" s="46">
        <f t="shared" si="182"/>
        <v>2.9</v>
      </c>
      <c r="AF71" s="43">
        <v>4</v>
      </c>
      <c r="AG71" s="43">
        <v>4</v>
      </c>
      <c r="AH71" s="46">
        <f t="shared" si="183"/>
        <v>4</v>
      </c>
      <c r="AI71" s="47">
        <f t="shared" si="184"/>
        <v>11.6</v>
      </c>
      <c r="AJ71" s="30" t="str">
        <f t="shared" si="185"/>
        <v>M</v>
      </c>
      <c r="AK71" s="2" t="s">
        <v>246</v>
      </c>
      <c r="AL71" s="2" t="s">
        <v>418</v>
      </c>
      <c r="AM71" s="43">
        <v>1</v>
      </c>
      <c r="AN71" s="3" t="s">
        <v>261</v>
      </c>
      <c r="AO71" s="43">
        <v>1</v>
      </c>
      <c r="AP71" s="2" t="s">
        <v>417</v>
      </c>
      <c r="AQ71" s="43">
        <v>4</v>
      </c>
      <c r="AR71" s="43">
        <f t="shared" si="186"/>
        <v>6</v>
      </c>
      <c r="AS71" s="30" t="str">
        <f t="shared" si="187"/>
        <v>80%</v>
      </c>
      <c r="AT71" s="48">
        <f t="shared" si="188"/>
        <v>2.3200000000000003</v>
      </c>
      <c r="AU71" s="30" t="str">
        <f t="shared" si="189"/>
        <v>B</v>
      </c>
      <c r="AV71" s="30" t="s">
        <v>94</v>
      </c>
      <c r="AW71" s="45" t="s">
        <v>93</v>
      </c>
      <c r="AX71" s="45" t="s">
        <v>93</v>
      </c>
      <c r="AY71" s="45" t="s">
        <v>93</v>
      </c>
      <c r="AZ71" s="45" t="s">
        <v>93</v>
      </c>
      <c r="BA71" s="45" t="s">
        <v>93</v>
      </c>
      <c r="BB71" s="45" t="s">
        <v>93</v>
      </c>
      <c r="BC71" s="45" t="s">
        <v>93</v>
      </c>
      <c r="BD71" s="45" t="s">
        <v>93</v>
      </c>
    </row>
    <row r="72" spans="1:56" ht="274.2" customHeight="1" x14ac:dyDescent="0.3">
      <c r="A72" s="41">
        <v>70</v>
      </c>
      <c r="B72" s="38" t="s">
        <v>233</v>
      </c>
      <c r="C72" s="42" t="s">
        <v>427</v>
      </c>
      <c r="D72" s="56"/>
      <c r="E72" s="43"/>
      <c r="F72" s="43"/>
      <c r="G72" s="43"/>
      <c r="H72" s="43"/>
      <c r="I72" s="43"/>
      <c r="J72" s="43"/>
      <c r="K72" s="43"/>
      <c r="L72" s="43"/>
      <c r="M72" s="43"/>
      <c r="N72" s="42" t="s">
        <v>220</v>
      </c>
      <c r="O72" s="43" t="s">
        <v>90</v>
      </c>
      <c r="P72" s="43" t="s">
        <v>212</v>
      </c>
      <c r="Q72" s="43" t="s">
        <v>88</v>
      </c>
      <c r="R72" s="43" t="s">
        <v>90</v>
      </c>
      <c r="S72" s="43" t="s">
        <v>90</v>
      </c>
      <c r="T72" s="43" t="s">
        <v>90</v>
      </c>
      <c r="U72" s="43" t="s">
        <v>88</v>
      </c>
      <c r="V72" s="55" t="s">
        <v>91</v>
      </c>
      <c r="W72" s="2" t="s">
        <v>429</v>
      </c>
      <c r="X72" s="45" t="s">
        <v>93</v>
      </c>
      <c r="Y72" s="45" t="s">
        <v>93</v>
      </c>
      <c r="Z72" s="43">
        <v>3</v>
      </c>
      <c r="AA72" s="43">
        <v>3</v>
      </c>
      <c r="AB72" s="43">
        <v>3</v>
      </c>
      <c r="AC72" s="43">
        <v>1</v>
      </c>
      <c r="AD72" s="43">
        <v>3</v>
      </c>
      <c r="AE72" s="46">
        <f t="shared" si="182"/>
        <v>2.5999999999999996</v>
      </c>
      <c r="AF72" s="43">
        <v>4</v>
      </c>
      <c r="AG72" s="43">
        <v>4</v>
      </c>
      <c r="AH72" s="46">
        <f t="shared" si="183"/>
        <v>4</v>
      </c>
      <c r="AI72" s="47">
        <f t="shared" si="184"/>
        <v>10.399999999999999</v>
      </c>
      <c r="AJ72" s="30" t="str">
        <f t="shared" si="185"/>
        <v>M</v>
      </c>
      <c r="AK72" s="2" t="s">
        <v>435</v>
      </c>
      <c r="AL72" s="2" t="s">
        <v>418</v>
      </c>
      <c r="AM72" s="43">
        <v>1</v>
      </c>
      <c r="AN72" s="2" t="s">
        <v>245</v>
      </c>
      <c r="AO72" s="43">
        <v>1</v>
      </c>
      <c r="AP72" s="2" t="s">
        <v>417</v>
      </c>
      <c r="AQ72" s="43">
        <v>3</v>
      </c>
      <c r="AR72" s="43">
        <f t="shared" si="186"/>
        <v>5</v>
      </c>
      <c r="AS72" s="30" t="str">
        <f t="shared" si="187"/>
        <v>80%</v>
      </c>
      <c r="AT72" s="48">
        <f t="shared" si="188"/>
        <v>2.08</v>
      </c>
      <c r="AU72" s="30" t="str">
        <f t="shared" si="189"/>
        <v>B</v>
      </c>
      <c r="AV72" s="30" t="s">
        <v>94</v>
      </c>
      <c r="AW72" s="45"/>
      <c r="AX72" s="45"/>
      <c r="AY72" s="45"/>
      <c r="AZ72" s="45"/>
      <c r="BA72" s="45"/>
      <c r="BB72" s="45"/>
      <c r="BC72" s="45"/>
      <c r="BD72" s="45"/>
    </row>
    <row r="73" spans="1:56" ht="79.95" customHeight="1" x14ac:dyDescent="0.3">
      <c r="A73" s="41">
        <v>71</v>
      </c>
      <c r="B73" s="38" t="s">
        <v>233</v>
      </c>
      <c r="C73" s="42" t="s">
        <v>268</v>
      </c>
      <c r="D73" s="43" t="s">
        <v>86</v>
      </c>
      <c r="E73" s="43" t="s">
        <v>86</v>
      </c>
      <c r="F73" s="43" t="s">
        <v>86</v>
      </c>
      <c r="G73" s="43" t="s">
        <v>86</v>
      </c>
      <c r="H73" s="43" t="s">
        <v>86</v>
      </c>
      <c r="I73" s="43" t="s">
        <v>86</v>
      </c>
      <c r="J73" s="43" t="s">
        <v>86</v>
      </c>
      <c r="K73" s="43" t="s">
        <v>86</v>
      </c>
      <c r="L73" s="43" t="s">
        <v>86</v>
      </c>
      <c r="M73" s="43" t="s">
        <v>86</v>
      </c>
      <c r="N73" s="42" t="s">
        <v>269</v>
      </c>
      <c r="O73" s="43" t="s">
        <v>88</v>
      </c>
      <c r="P73" s="43" t="s">
        <v>89</v>
      </c>
      <c r="Q73" s="43" t="s">
        <v>88</v>
      </c>
      <c r="R73" s="43" t="s">
        <v>127</v>
      </c>
      <c r="S73" s="43" t="s">
        <v>88</v>
      </c>
      <c r="T73" s="43" t="s">
        <v>90</v>
      </c>
      <c r="U73" s="43" t="s">
        <v>88</v>
      </c>
      <c r="V73" s="44" t="s">
        <v>270</v>
      </c>
      <c r="W73" s="2" t="s">
        <v>271</v>
      </c>
      <c r="X73" s="45" t="s">
        <v>93</v>
      </c>
      <c r="Y73" s="45" t="s">
        <v>93</v>
      </c>
      <c r="Z73" s="43">
        <v>5</v>
      </c>
      <c r="AA73" s="43">
        <v>1</v>
      </c>
      <c r="AB73" s="43">
        <v>3</v>
      </c>
      <c r="AC73" s="43">
        <v>1</v>
      </c>
      <c r="AD73" s="43">
        <v>1</v>
      </c>
      <c r="AE73" s="46">
        <f t="shared" si="182"/>
        <v>2.6999999999999997</v>
      </c>
      <c r="AF73" s="43">
        <v>4</v>
      </c>
      <c r="AG73" s="43">
        <v>4</v>
      </c>
      <c r="AH73" s="46">
        <f t="shared" si="183"/>
        <v>4</v>
      </c>
      <c r="AI73" s="47">
        <f t="shared" si="184"/>
        <v>10.799999999999999</v>
      </c>
      <c r="AJ73" s="30" t="str">
        <f t="shared" si="185"/>
        <v>M</v>
      </c>
      <c r="AK73" s="2" t="s">
        <v>237</v>
      </c>
      <c r="AL73" s="2" t="s">
        <v>418</v>
      </c>
      <c r="AM73" s="43">
        <v>1</v>
      </c>
      <c r="AN73" s="2" t="s">
        <v>245</v>
      </c>
      <c r="AO73" s="43">
        <v>2</v>
      </c>
      <c r="AP73" s="2" t="s">
        <v>417</v>
      </c>
      <c r="AQ73" s="43">
        <v>4</v>
      </c>
      <c r="AR73" s="43">
        <f t="shared" si="186"/>
        <v>7</v>
      </c>
      <c r="AS73" s="30" t="str">
        <f t="shared" si="187"/>
        <v>80%</v>
      </c>
      <c r="AT73" s="48">
        <f t="shared" si="188"/>
        <v>2.16</v>
      </c>
      <c r="AU73" s="30" t="str">
        <f t="shared" si="189"/>
        <v>B</v>
      </c>
      <c r="AV73" s="30" t="s">
        <v>94</v>
      </c>
      <c r="AW73" s="45" t="s">
        <v>93</v>
      </c>
      <c r="AX73" s="45" t="s">
        <v>93</v>
      </c>
      <c r="AY73" s="45" t="s">
        <v>93</v>
      </c>
      <c r="AZ73" s="45" t="s">
        <v>93</v>
      </c>
      <c r="BA73" s="45" t="s">
        <v>93</v>
      </c>
      <c r="BB73" s="45" t="s">
        <v>93</v>
      </c>
      <c r="BC73" s="45" t="s">
        <v>93</v>
      </c>
      <c r="BD73" s="45" t="s">
        <v>93</v>
      </c>
    </row>
    <row r="74" spans="1:56" ht="279.60000000000002" customHeight="1" x14ac:dyDescent="0.3">
      <c r="A74" s="41">
        <v>72</v>
      </c>
      <c r="B74" s="38" t="s">
        <v>272</v>
      </c>
      <c r="C74" s="42" t="s">
        <v>436</v>
      </c>
      <c r="D74" s="43" t="s">
        <v>86</v>
      </c>
      <c r="E74" s="56" t="s">
        <v>93</v>
      </c>
      <c r="F74" s="43" t="s">
        <v>86</v>
      </c>
      <c r="G74" s="56" t="s">
        <v>93</v>
      </c>
      <c r="H74" s="56" t="s">
        <v>93</v>
      </c>
      <c r="I74" s="56" t="s">
        <v>93</v>
      </c>
      <c r="J74" s="56" t="s">
        <v>93</v>
      </c>
      <c r="K74" s="56" t="s">
        <v>93</v>
      </c>
      <c r="L74" s="56" t="s">
        <v>93</v>
      </c>
      <c r="M74" s="56" t="s">
        <v>93</v>
      </c>
      <c r="N74" s="45" t="s">
        <v>273</v>
      </c>
      <c r="O74" s="42" t="s">
        <v>90</v>
      </c>
      <c r="P74" s="42" t="s">
        <v>212</v>
      </c>
      <c r="Q74" s="42" t="s">
        <v>274</v>
      </c>
      <c r="R74" s="45" t="s">
        <v>127</v>
      </c>
      <c r="S74" s="52" t="s">
        <v>90</v>
      </c>
      <c r="T74" s="52" t="s">
        <v>90</v>
      </c>
      <c r="U74" s="43" t="s">
        <v>88</v>
      </c>
      <c r="V74" s="55" t="s">
        <v>91</v>
      </c>
      <c r="W74" s="55" t="s">
        <v>275</v>
      </c>
      <c r="X74" s="45" t="s">
        <v>93</v>
      </c>
      <c r="Y74" s="45" t="s">
        <v>93</v>
      </c>
      <c r="Z74" s="43">
        <v>5</v>
      </c>
      <c r="AA74" s="43">
        <v>5</v>
      </c>
      <c r="AB74" s="43">
        <v>3</v>
      </c>
      <c r="AC74" s="43">
        <v>1</v>
      </c>
      <c r="AD74" s="43">
        <v>3</v>
      </c>
      <c r="AE74" s="46">
        <f t="shared" si="182"/>
        <v>3.6000000000000005</v>
      </c>
      <c r="AF74" s="43">
        <v>5</v>
      </c>
      <c r="AG74" s="43">
        <v>5</v>
      </c>
      <c r="AH74" s="46">
        <f t="shared" si="183"/>
        <v>5</v>
      </c>
      <c r="AI74" s="47">
        <f t="shared" si="184"/>
        <v>18.000000000000004</v>
      </c>
      <c r="AJ74" s="30" t="str">
        <f t="shared" si="185"/>
        <v>A</v>
      </c>
      <c r="AK74" s="2" t="s">
        <v>277</v>
      </c>
      <c r="AL74" s="2" t="s">
        <v>418</v>
      </c>
      <c r="AM74" s="43">
        <v>1</v>
      </c>
      <c r="AN74" s="2" t="s">
        <v>276</v>
      </c>
      <c r="AO74" s="43">
        <v>2</v>
      </c>
      <c r="AP74" s="2" t="s">
        <v>417</v>
      </c>
      <c r="AQ74" s="43">
        <v>4</v>
      </c>
      <c r="AR74" s="43">
        <f t="shared" si="186"/>
        <v>7</v>
      </c>
      <c r="AS74" s="30" t="str">
        <f t="shared" si="187"/>
        <v>80%</v>
      </c>
      <c r="AT74" s="48">
        <f t="shared" si="188"/>
        <v>3.5999999999999996</v>
      </c>
      <c r="AU74" s="30" t="str">
        <f t="shared" si="189"/>
        <v>B</v>
      </c>
      <c r="AV74" s="30" t="s">
        <v>94</v>
      </c>
      <c r="AW74" s="45" t="s">
        <v>93</v>
      </c>
      <c r="AX74" s="45" t="s">
        <v>93</v>
      </c>
      <c r="AY74" s="45" t="s">
        <v>93</v>
      </c>
      <c r="AZ74" s="45" t="s">
        <v>93</v>
      </c>
      <c r="BA74" s="45" t="s">
        <v>93</v>
      </c>
      <c r="BB74" s="45" t="s">
        <v>93</v>
      </c>
      <c r="BC74" s="45" t="s">
        <v>93</v>
      </c>
      <c r="BD74" s="45" t="s">
        <v>93</v>
      </c>
    </row>
    <row r="75" spans="1:56" ht="275.39999999999998" customHeight="1" x14ac:dyDescent="0.3">
      <c r="A75" s="41">
        <v>73</v>
      </c>
      <c r="B75" s="38" t="s">
        <v>272</v>
      </c>
      <c r="C75" s="42" t="s">
        <v>437</v>
      </c>
      <c r="D75" s="43" t="s">
        <v>86</v>
      </c>
      <c r="E75" s="56" t="s">
        <v>93</v>
      </c>
      <c r="F75" s="43" t="s">
        <v>86</v>
      </c>
      <c r="G75" s="56" t="s">
        <v>93</v>
      </c>
      <c r="H75" s="56" t="s">
        <v>93</v>
      </c>
      <c r="I75" s="56" t="s">
        <v>93</v>
      </c>
      <c r="J75" s="56" t="s">
        <v>93</v>
      </c>
      <c r="K75" s="56" t="s">
        <v>93</v>
      </c>
      <c r="L75" s="56" t="s">
        <v>93</v>
      </c>
      <c r="M75" s="56" t="s">
        <v>93</v>
      </c>
      <c r="N75" s="45" t="s">
        <v>273</v>
      </c>
      <c r="O75" s="42" t="s">
        <v>90</v>
      </c>
      <c r="P75" s="42" t="s">
        <v>212</v>
      </c>
      <c r="Q75" s="42" t="s">
        <v>274</v>
      </c>
      <c r="R75" s="45" t="s">
        <v>127</v>
      </c>
      <c r="S75" s="52" t="s">
        <v>90</v>
      </c>
      <c r="T75" s="52" t="s">
        <v>90</v>
      </c>
      <c r="U75" s="43" t="s">
        <v>88</v>
      </c>
      <c r="V75" s="55" t="s">
        <v>91</v>
      </c>
      <c r="W75" s="55" t="s">
        <v>278</v>
      </c>
      <c r="X75" s="45" t="s">
        <v>93</v>
      </c>
      <c r="Y75" s="45" t="s">
        <v>93</v>
      </c>
      <c r="Z75" s="43">
        <v>5</v>
      </c>
      <c r="AA75" s="43">
        <v>5</v>
      </c>
      <c r="AB75" s="43">
        <v>3</v>
      </c>
      <c r="AC75" s="43">
        <v>1</v>
      </c>
      <c r="AD75" s="43">
        <v>3</v>
      </c>
      <c r="AE75" s="46">
        <f t="shared" si="182"/>
        <v>3.6000000000000005</v>
      </c>
      <c r="AF75" s="43">
        <v>5</v>
      </c>
      <c r="AG75" s="43">
        <v>5</v>
      </c>
      <c r="AH75" s="46">
        <f t="shared" si="183"/>
        <v>5</v>
      </c>
      <c r="AI75" s="47">
        <f t="shared" si="184"/>
        <v>18.000000000000004</v>
      </c>
      <c r="AJ75" s="30" t="str">
        <f t="shared" si="185"/>
        <v>A</v>
      </c>
      <c r="AK75" s="2" t="s">
        <v>277</v>
      </c>
      <c r="AL75" s="2" t="s">
        <v>418</v>
      </c>
      <c r="AM75" s="43">
        <v>1</v>
      </c>
      <c r="AN75" s="2" t="s">
        <v>276</v>
      </c>
      <c r="AO75" s="43">
        <v>2</v>
      </c>
      <c r="AP75" s="2" t="s">
        <v>417</v>
      </c>
      <c r="AQ75" s="43">
        <v>4</v>
      </c>
      <c r="AR75" s="43">
        <f t="shared" si="186"/>
        <v>7</v>
      </c>
      <c r="AS75" s="30" t="str">
        <f t="shared" si="187"/>
        <v>80%</v>
      </c>
      <c r="AT75" s="48">
        <f t="shared" si="188"/>
        <v>3.5999999999999996</v>
      </c>
      <c r="AU75" s="30" t="str">
        <f t="shared" si="189"/>
        <v>B</v>
      </c>
      <c r="AV75" s="30" t="s">
        <v>94</v>
      </c>
      <c r="AW75" s="45" t="s">
        <v>93</v>
      </c>
      <c r="AX75" s="45" t="s">
        <v>93</v>
      </c>
      <c r="AY75" s="45" t="s">
        <v>93</v>
      </c>
      <c r="AZ75" s="45" t="s">
        <v>93</v>
      </c>
      <c r="BA75" s="45" t="s">
        <v>93</v>
      </c>
      <c r="BB75" s="45" t="s">
        <v>93</v>
      </c>
      <c r="BC75" s="45" t="s">
        <v>93</v>
      </c>
      <c r="BD75" s="45" t="s">
        <v>93</v>
      </c>
    </row>
    <row r="76" spans="1:56" ht="272.39999999999998" customHeight="1" x14ac:dyDescent="0.3">
      <c r="A76" s="41">
        <v>74</v>
      </c>
      <c r="B76" s="38" t="s">
        <v>272</v>
      </c>
      <c r="C76" s="42" t="s">
        <v>438</v>
      </c>
      <c r="D76" s="43" t="s">
        <v>86</v>
      </c>
      <c r="E76" s="56" t="s">
        <v>93</v>
      </c>
      <c r="F76" s="43" t="s">
        <v>86</v>
      </c>
      <c r="G76" s="56" t="s">
        <v>93</v>
      </c>
      <c r="H76" s="56" t="s">
        <v>93</v>
      </c>
      <c r="I76" s="56" t="s">
        <v>93</v>
      </c>
      <c r="J76" s="56" t="s">
        <v>93</v>
      </c>
      <c r="K76" s="56" t="s">
        <v>93</v>
      </c>
      <c r="L76" s="56" t="s">
        <v>93</v>
      </c>
      <c r="M76" s="56" t="s">
        <v>93</v>
      </c>
      <c r="N76" s="45" t="s">
        <v>273</v>
      </c>
      <c r="O76" s="42" t="s">
        <v>90</v>
      </c>
      <c r="P76" s="42" t="s">
        <v>212</v>
      </c>
      <c r="Q76" s="42" t="s">
        <v>274</v>
      </c>
      <c r="R76" s="45" t="s">
        <v>127</v>
      </c>
      <c r="S76" s="52" t="s">
        <v>90</v>
      </c>
      <c r="T76" s="52" t="s">
        <v>90</v>
      </c>
      <c r="U76" s="43" t="s">
        <v>88</v>
      </c>
      <c r="V76" s="55" t="s">
        <v>91</v>
      </c>
      <c r="W76" s="55" t="s">
        <v>279</v>
      </c>
      <c r="X76" s="45" t="s">
        <v>93</v>
      </c>
      <c r="Y76" s="45" t="s">
        <v>93</v>
      </c>
      <c r="Z76" s="43">
        <v>5</v>
      </c>
      <c r="AA76" s="43">
        <v>5</v>
      </c>
      <c r="AB76" s="43">
        <v>3</v>
      </c>
      <c r="AC76" s="43">
        <v>1</v>
      </c>
      <c r="AD76" s="43">
        <v>3</v>
      </c>
      <c r="AE76" s="46">
        <f t="shared" si="182"/>
        <v>3.6000000000000005</v>
      </c>
      <c r="AF76" s="43">
        <v>5</v>
      </c>
      <c r="AG76" s="43">
        <v>5</v>
      </c>
      <c r="AH76" s="46">
        <f t="shared" si="183"/>
        <v>5</v>
      </c>
      <c r="AI76" s="47">
        <f t="shared" si="184"/>
        <v>18.000000000000004</v>
      </c>
      <c r="AJ76" s="30" t="str">
        <f t="shared" si="185"/>
        <v>A</v>
      </c>
      <c r="AK76" s="2" t="s">
        <v>277</v>
      </c>
      <c r="AL76" s="2" t="s">
        <v>418</v>
      </c>
      <c r="AM76" s="43">
        <v>1</v>
      </c>
      <c r="AN76" s="2" t="s">
        <v>276</v>
      </c>
      <c r="AO76" s="43">
        <v>2</v>
      </c>
      <c r="AP76" s="2" t="s">
        <v>417</v>
      </c>
      <c r="AQ76" s="43">
        <v>4</v>
      </c>
      <c r="AR76" s="43">
        <f t="shared" si="186"/>
        <v>7</v>
      </c>
      <c r="AS76" s="30" t="str">
        <f t="shared" si="187"/>
        <v>80%</v>
      </c>
      <c r="AT76" s="48">
        <f t="shared" si="188"/>
        <v>3.5999999999999996</v>
      </c>
      <c r="AU76" s="30" t="str">
        <f t="shared" si="189"/>
        <v>B</v>
      </c>
      <c r="AV76" s="30" t="s">
        <v>94</v>
      </c>
      <c r="AW76" s="45" t="s">
        <v>93</v>
      </c>
      <c r="AX76" s="45" t="s">
        <v>93</v>
      </c>
      <c r="AY76" s="45" t="s">
        <v>93</v>
      </c>
      <c r="AZ76" s="45" t="s">
        <v>93</v>
      </c>
      <c r="BA76" s="45" t="s">
        <v>93</v>
      </c>
      <c r="BB76" s="45" t="s">
        <v>93</v>
      </c>
      <c r="BC76" s="45" t="s">
        <v>93</v>
      </c>
      <c r="BD76" s="45" t="s">
        <v>93</v>
      </c>
    </row>
    <row r="77" spans="1:56" ht="273.60000000000002" customHeight="1" x14ac:dyDescent="0.3">
      <c r="A77" s="41">
        <v>75</v>
      </c>
      <c r="B77" s="38" t="s">
        <v>272</v>
      </c>
      <c r="C77" s="42" t="s">
        <v>439</v>
      </c>
      <c r="D77" s="43" t="s">
        <v>86</v>
      </c>
      <c r="E77" s="56" t="s">
        <v>93</v>
      </c>
      <c r="F77" s="43" t="s">
        <v>86</v>
      </c>
      <c r="G77" s="56" t="s">
        <v>93</v>
      </c>
      <c r="H77" s="56" t="s">
        <v>93</v>
      </c>
      <c r="I77" s="56" t="s">
        <v>93</v>
      </c>
      <c r="J77" s="56" t="s">
        <v>93</v>
      </c>
      <c r="K77" s="56" t="s">
        <v>93</v>
      </c>
      <c r="L77" s="56" t="s">
        <v>93</v>
      </c>
      <c r="M77" s="56" t="s">
        <v>93</v>
      </c>
      <c r="N77" s="45" t="s">
        <v>273</v>
      </c>
      <c r="O77" s="42" t="s">
        <v>90</v>
      </c>
      <c r="P77" s="42" t="s">
        <v>212</v>
      </c>
      <c r="Q77" s="42" t="s">
        <v>88</v>
      </c>
      <c r="R77" s="45" t="s">
        <v>127</v>
      </c>
      <c r="S77" s="52" t="s">
        <v>90</v>
      </c>
      <c r="T77" s="52" t="s">
        <v>90</v>
      </c>
      <c r="U77" s="43" t="s">
        <v>88</v>
      </c>
      <c r="V77" s="55" t="s">
        <v>91</v>
      </c>
      <c r="W77" s="55" t="s">
        <v>280</v>
      </c>
      <c r="X77" s="45" t="s">
        <v>93</v>
      </c>
      <c r="Y77" s="45" t="s">
        <v>93</v>
      </c>
      <c r="Z77" s="43">
        <v>5</v>
      </c>
      <c r="AA77" s="43">
        <v>5</v>
      </c>
      <c r="AB77" s="43">
        <v>3</v>
      </c>
      <c r="AC77" s="43">
        <v>1</v>
      </c>
      <c r="AD77" s="43">
        <v>3</v>
      </c>
      <c r="AE77" s="46">
        <f t="shared" si="182"/>
        <v>3.6000000000000005</v>
      </c>
      <c r="AF77" s="43">
        <v>5</v>
      </c>
      <c r="AG77" s="43">
        <v>5</v>
      </c>
      <c r="AH77" s="46">
        <f t="shared" si="183"/>
        <v>5</v>
      </c>
      <c r="AI77" s="47">
        <f t="shared" si="184"/>
        <v>18.000000000000004</v>
      </c>
      <c r="AJ77" s="30" t="str">
        <f t="shared" si="185"/>
        <v>A</v>
      </c>
      <c r="AK77" s="2" t="s">
        <v>277</v>
      </c>
      <c r="AL77" s="2" t="s">
        <v>418</v>
      </c>
      <c r="AM77" s="43">
        <v>1</v>
      </c>
      <c r="AN77" s="2" t="s">
        <v>276</v>
      </c>
      <c r="AO77" s="43">
        <v>2</v>
      </c>
      <c r="AP77" s="2" t="s">
        <v>417</v>
      </c>
      <c r="AQ77" s="43">
        <v>4</v>
      </c>
      <c r="AR77" s="43">
        <f t="shared" si="186"/>
        <v>7</v>
      </c>
      <c r="AS77" s="30" t="str">
        <f t="shared" si="187"/>
        <v>80%</v>
      </c>
      <c r="AT77" s="48">
        <f t="shared" si="188"/>
        <v>3.5999999999999996</v>
      </c>
      <c r="AU77" s="30" t="str">
        <f t="shared" si="189"/>
        <v>B</v>
      </c>
      <c r="AV77" s="30" t="s">
        <v>94</v>
      </c>
      <c r="AW77" s="45" t="s">
        <v>93</v>
      </c>
      <c r="AX77" s="45" t="s">
        <v>93</v>
      </c>
      <c r="AY77" s="45" t="s">
        <v>93</v>
      </c>
      <c r="AZ77" s="45" t="s">
        <v>93</v>
      </c>
      <c r="BA77" s="45" t="s">
        <v>93</v>
      </c>
      <c r="BB77" s="45" t="s">
        <v>93</v>
      </c>
      <c r="BC77" s="45" t="s">
        <v>93</v>
      </c>
      <c r="BD77" s="45" t="s">
        <v>93</v>
      </c>
    </row>
    <row r="78" spans="1:56" ht="273" customHeight="1" x14ac:dyDescent="0.3">
      <c r="A78" s="41">
        <v>76</v>
      </c>
      <c r="B78" s="38" t="s">
        <v>281</v>
      </c>
      <c r="C78" s="42" t="s">
        <v>282</v>
      </c>
      <c r="D78" s="43" t="s">
        <v>86</v>
      </c>
      <c r="E78" s="43" t="s">
        <v>86</v>
      </c>
      <c r="F78" s="43" t="s">
        <v>86</v>
      </c>
      <c r="G78" s="43" t="s">
        <v>86</v>
      </c>
      <c r="H78" s="43" t="s">
        <v>86</v>
      </c>
      <c r="I78" s="43" t="s">
        <v>86</v>
      </c>
      <c r="J78" s="43" t="s">
        <v>86</v>
      </c>
      <c r="K78" s="43" t="s">
        <v>86</v>
      </c>
      <c r="L78" s="43" t="s">
        <v>86</v>
      </c>
      <c r="M78" s="43" t="s">
        <v>86</v>
      </c>
      <c r="N78" s="45" t="s">
        <v>283</v>
      </c>
      <c r="O78" s="42" t="s">
        <v>179</v>
      </c>
      <c r="P78" s="42" t="s">
        <v>143</v>
      </c>
      <c r="Q78" s="42" t="s">
        <v>284</v>
      </c>
      <c r="R78" s="45" t="s">
        <v>127</v>
      </c>
      <c r="S78" s="52" t="s">
        <v>90</v>
      </c>
      <c r="T78" s="52" t="s">
        <v>90</v>
      </c>
      <c r="U78" s="43" t="s">
        <v>88</v>
      </c>
      <c r="V78" s="55" t="s">
        <v>91</v>
      </c>
      <c r="W78" s="55" t="s">
        <v>285</v>
      </c>
      <c r="X78" s="45" t="s">
        <v>93</v>
      </c>
      <c r="Y78" s="45" t="s">
        <v>93</v>
      </c>
      <c r="Z78" s="43">
        <v>3</v>
      </c>
      <c r="AA78" s="43">
        <v>3</v>
      </c>
      <c r="AB78" s="43">
        <v>3</v>
      </c>
      <c r="AC78" s="43">
        <v>1</v>
      </c>
      <c r="AD78" s="43">
        <v>5</v>
      </c>
      <c r="AE78" s="46">
        <f t="shared" si="182"/>
        <v>2.9</v>
      </c>
      <c r="AF78" s="43">
        <v>4</v>
      </c>
      <c r="AG78" s="43">
        <v>4</v>
      </c>
      <c r="AH78" s="46">
        <f t="shared" si="183"/>
        <v>4</v>
      </c>
      <c r="AI78" s="47">
        <f t="shared" si="184"/>
        <v>11.6</v>
      </c>
      <c r="AJ78" s="30" t="str">
        <f t="shared" si="185"/>
        <v>M</v>
      </c>
      <c r="AK78" s="2" t="s">
        <v>287</v>
      </c>
      <c r="AL78" s="2" t="s">
        <v>418</v>
      </c>
      <c r="AM78" s="43">
        <v>1</v>
      </c>
      <c r="AN78" s="2" t="s">
        <v>286</v>
      </c>
      <c r="AO78" s="43">
        <v>1</v>
      </c>
      <c r="AP78" s="2" t="s">
        <v>417</v>
      </c>
      <c r="AQ78" s="43">
        <v>3</v>
      </c>
      <c r="AR78" s="43">
        <f t="shared" si="186"/>
        <v>5</v>
      </c>
      <c r="AS78" s="30" t="str">
        <f t="shared" si="187"/>
        <v>80%</v>
      </c>
      <c r="AT78" s="48">
        <f t="shared" si="188"/>
        <v>2.3200000000000003</v>
      </c>
      <c r="AU78" s="30" t="str">
        <f t="shared" si="189"/>
        <v>B</v>
      </c>
      <c r="AV78" s="30" t="s">
        <v>94</v>
      </c>
      <c r="AW78" s="45" t="s">
        <v>93</v>
      </c>
      <c r="AX78" s="45" t="s">
        <v>93</v>
      </c>
      <c r="AY78" s="45" t="s">
        <v>93</v>
      </c>
      <c r="AZ78" s="45" t="s">
        <v>93</v>
      </c>
      <c r="BA78" s="45" t="s">
        <v>93</v>
      </c>
      <c r="BB78" s="45" t="s">
        <v>93</v>
      </c>
      <c r="BC78" s="45" t="s">
        <v>93</v>
      </c>
      <c r="BD78" s="45" t="s">
        <v>93</v>
      </c>
    </row>
    <row r="79" spans="1:56" ht="306.60000000000002" customHeight="1" x14ac:dyDescent="0.3">
      <c r="A79" s="41">
        <v>77</v>
      </c>
      <c r="B79" s="38" t="s">
        <v>288</v>
      </c>
      <c r="C79" s="42" t="s">
        <v>289</v>
      </c>
      <c r="D79" s="43" t="s">
        <v>86</v>
      </c>
      <c r="E79" s="43" t="s">
        <v>86</v>
      </c>
      <c r="F79" s="43" t="s">
        <v>86</v>
      </c>
      <c r="G79" s="43" t="s">
        <v>86</v>
      </c>
      <c r="H79" s="43" t="s">
        <v>86</v>
      </c>
      <c r="I79" s="43" t="s">
        <v>86</v>
      </c>
      <c r="J79" s="43" t="s">
        <v>86</v>
      </c>
      <c r="K79" s="43" t="s">
        <v>86</v>
      </c>
      <c r="L79" s="43" t="s">
        <v>86</v>
      </c>
      <c r="M79" s="43" t="s">
        <v>86</v>
      </c>
      <c r="N79" s="42" t="s">
        <v>290</v>
      </c>
      <c r="O79" s="45" t="s">
        <v>88</v>
      </c>
      <c r="P79" s="45" t="s">
        <v>89</v>
      </c>
      <c r="Q79" s="45" t="s">
        <v>88</v>
      </c>
      <c r="R79" s="46" t="s">
        <v>90</v>
      </c>
      <c r="S79" s="46" t="s">
        <v>90</v>
      </c>
      <c r="T79" s="52" t="s">
        <v>90</v>
      </c>
      <c r="U79" s="43" t="s">
        <v>88</v>
      </c>
      <c r="V79" s="55" t="s">
        <v>91</v>
      </c>
      <c r="W79" s="58" t="s">
        <v>291</v>
      </c>
      <c r="X79" s="45" t="s">
        <v>93</v>
      </c>
      <c r="Y79" s="45" t="s">
        <v>93</v>
      </c>
      <c r="Z79" s="43">
        <v>3</v>
      </c>
      <c r="AA79" s="43">
        <v>3</v>
      </c>
      <c r="AB79" s="43">
        <v>3</v>
      </c>
      <c r="AC79" s="43">
        <v>1</v>
      </c>
      <c r="AD79" s="43">
        <v>1</v>
      </c>
      <c r="AE79" s="46">
        <f t="shared" si="182"/>
        <v>2.2999999999999998</v>
      </c>
      <c r="AF79" s="43">
        <v>3</v>
      </c>
      <c r="AG79" s="43">
        <v>3</v>
      </c>
      <c r="AH79" s="46">
        <f t="shared" si="183"/>
        <v>3</v>
      </c>
      <c r="AI79" s="47">
        <f t="shared" si="184"/>
        <v>6.8999999999999995</v>
      </c>
      <c r="AJ79" s="30" t="str">
        <f t="shared" si="185"/>
        <v>M</v>
      </c>
      <c r="AK79" s="2" t="s">
        <v>293</v>
      </c>
      <c r="AL79" s="2" t="s">
        <v>418</v>
      </c>
      <c r="AM79" s="43">
        <v>1</v>
      </c>
      <c r="AN79" s="3" t="s">
        <v>292</v>
      </c>
      <c r="AO79" s="43">
        <v>1</v>
      </c>
      <c r="AP79" s="2" t="s">
        <v>417</v>
      </c>
      <c r="AQ79" s="43">
        <v>4</v>
      </c>
      <c r="AR79" s="43">
        <f t="shared" si="186"/>
        <v>6</v>
      </c>
      <c r="AS79" s="30" t="str">
        <f t="shared" si="187"/>
        <v>80%</v>
      </c>
      <c r="AT79" s="48">
        <f t="shared" si="188"/>
        <v>1.38</v>
      </c>
      <c r="AU79" s="30" t="str">
        <f t="shared" si="189"/>
        <v>R</v>
      </c>
      <c r="AV79" s="30" t="s">
        <v>94</v>
      </c>
      <c r="AW79" s="45" t="s">
        <v>93</v>
      </c>
      <c r="AX79" s="45" t="s">
        <v>93</v>
      </c>
      <c r="AY79" s="45" t="s">
        <v>93</v>
      </c>
      <c r="AZ79" s="45" t="s">
        <v>93</v>
      </c>
      <c r="BA79" s="45" t="s">
        <v>93</v>
      </c>
      <c r="BB79" s="45" t="s">
        <v>93</v>
      </c>
      <c r="BC79" s="45" t="s">
        <v>93</v>
      </c>
      <c r="BD79" s="45" t="s">
        <v>93</v>
      </c>
    </row>
    <row r="80" spans="1:56" ht="306.60000000000002" customHeight="1" x14ac:dyDescent="0.3">
      <c r="A80" s="41">
        <v>78</v>
      </c>
      <c r="B80" s="38" t="s">
        <v>288</v>
      </c>
      <c r="C80" s="42" t="s">
        <v>289</v>
      </c>
      <c r="D80" s="43" t="s">
        <v>86</v>
      </c>
      <c r="E80" s="43" t="s">
        <v>86</v>
      </c>
      <c r="F80" s="43" t="s">
        <v>86</v>
      </c>
      <c r="G80" s="43" t="s">
        <v>86</v>
      </c>
      <c r="H80" s="43" t="s">
        <v>86</v>
      </c>
      <c r="I80" s="43" t="s">
        <v>86</v>
      </c>
      <c r="J80" s="43" t="s">
        <v>86</v>
      </c>
      <c r="K80" s="43" t="s">
        <v>86</v>
      </c>
      <c r="L80" s="43" t="s">
        <v>86</v>
      </c>
      <c r="M80" s="43" t="s">
        <v>86</v>
      </c>
      <c r="N80" s="42" t="s">
        <v>290</v>
      </c>
      <c r="O80" s="45" t="s">
        <v>88</v>
      </c>
      <c r="P80" s="45" t="s">
        <v>89</v>
      </c>
      <c r="Q80" s="45" t="s">
        <v>88</v>
      </c>
      <c r="R80" s="43" t="s">
        <v>88</v>
      </c>
      <c r="S80" s="46" t="s">
        <v>90</v>
      </c>
      <c r="T80" s="43" t="s">
        <v>88</v>
      </c>
      <c r="U80" s="43" t="s">
        <v>88</v>
      </c>
      <c r="V80" s="55" t="s">
        <v>107</v>
      </c>
      <c r="W80" s="58" t="s">
        <v>294</v>
      </c>
      <c r="X80" s="45" t="s">
        <v>93</v>
      </c>
      <c r="Y80" s="45" t="s">
        <v>93</v>
      </c>
      <c r="Z80" s="43">
        <v>3</v>
      </c>
      <c r="AA80" s="43">
        <v>3</v>
      </c>
      <c r="AB80" s="43">
        <v>3</v>
      </c>
      <c r="AC80" s="43">
        <v>1</v>
      </c>
      <c r="AD80" s="43">
        <v>1</v>
      </c>
      <c r="AE80" s="46">
        <f t="shared" ref="AE80" si="195">(Z80*Z$1)+(AA80*AA$1)+(AB80*AB$1)+(AC80*AC$1)+(AD80*AD$1)</f>
        <v>2.2999999999999998</v>
      </c>
      <c r="AF80" s="43">
        <v>3</v>
      </c>
      <c r="AG80" s="43">
        <v>3</v>
      </c>
      <c r="AH80" s="46">
        <f t="shared" ref="AH80" si="196">(AF80*$AF$1)+(AG80*$AG$1)</f>
        <v>3</v>
      </c>
      <c r="AI80" s="47">
        <f t="shared" ref="AI80" si="197">AE80*AH80</f>
        <v>6.8999999999999995</v>
      </c>
      <c r="AJ80" s="30" t="str">
        <f t="shared" ref="AJ80" si="198">IF(AI80="","",IF(AI80&gt;16,"A",IF(AI80&gt;5,"M",IF(AI80&gt;2,"B","R"))))</f>
        <v>M</v>
      </c>
      <c r="AK80" s="2" t="s">
        <v>293</v>
      </c>
      <c r="AL80" s="2" t="s">
        <v>418</v>
      </c>
      <c r="AM80" s="43">
        <v>1</v>
      </c>
      <c r="AN80" s="3" t="s">
        <v>292</v>
      </c>
      <c r="AO80" s="43">
        <v>1</v>
      </c>
      <c r="AP80" s="2" t="s">
        <v>417</v>
      </c>
      <c r="AQ80" s="43">
        <v>4</v>
      </c>
      <c r="AR80" s="43">
        <f t="shared" si="186"/>
        <v>6</v>
      </c>
      <c r="AS80" s="30" t="str">
        <f t="shared" ref="AS80" si="199">IF(AR80="","",IF(AR80=0,"0%",IF(AR80&lt;=4,"50%",IF(AR80&gt;4,"80%"))))</f>
        <v>80%</v>
      </c>
      <c r="AT80" s="48">
        <f t="shared" si="188"/>
        <v>1.38</v>
      </c>
      <c r="AU80" s="30" t="str">
        <f t="shared" ref="AU80" si="200">IF(AT80="","",IF(AT80&gt;16,"A",IF(AT80&gt;5,"M",IF(AT80&gt;2,"B","R"))))</f>
        <v>R</v>
      </c>
      <c r="AV80" s="30" t="s">
        <v>94</v>
      </c>
      <c r="AW80" s="45" t="s">
        <v>93</v>
      </c>
      <c r="AX80" s="45" t="s">
        <v>93</v>
      </c>
      <c r="AY80" s="45" t="s">
        <v>93</v>
      </c>
      <c r="AZ80" s="45" t="s">
        <v>93</v>
      </c>
      <c r="BA80" s="45" t="s">
        <v>93</v>
      </c>
      <c r="BB80" s="45" t="s">
        <v>93</v>
      </c>
      <c r="BC80" s="45" t="s">
        <v>93</v>
      </c>
      <c r="BD80" s="45" t="s">
        <v>93</v>
      </c>
    </row>
    <row r="81" spans="1:56" ht="282" customHeight="1" x14ac:dyDescent="0.3">
      <c r="A81" s="41">
        <v>79</v>
      </c>
      <c r="B81" s="38" t="s">
        <v>233</v>
      </c>
      <c r="C81" s="42" t="s">
        <v>295</v>
      </c>
      <c r="D81" s="43" t="s">
        <v>86</v>
      </c>
      <c r="E81" s="43" t="s">
        <v>86</v>
      </c>
      <c r="F81" s="43" t="s">
        <v>86</v>
      </c>
      <c r="G81" s="43" t="s">
        <v>86</v>
      </c>
      <c r="H81" s="43" t="s">
        <v>86</v>
      </c>
      <c r="I81" s="43" t="s">
        <v>86</v>
      </c>
      <c r="J81" s="43" t="s">
        <v>86</v>
      </c>
      <c r="K81" s="43" t="s">
        <v>86</v>
      </c>
      <c r="L81" s="43" t="s">
        <v>86</v>
      </c>
      <c r="M81" s="43" t="s">
        <v>86</v>
      </c>
      <c r="N81" s="42" t="s">
        <v>296</v>
      </c>
      <c r="O81" s="45" t="s">
        <v>88</v>
      </c>
      <c r="P81" s="45" t="s">
        <v>89</v>
      </c>
      <c r="Q81" s="45" t="s">
        <v>88</v>
      </c>
      <c r="R81" s="52" t="s">
        <v>90</v>
      </c>
      <c r="S81" s="46" t="s">
        <v>90</v>
      </c>
      <c r="T81" s="52" t="s">
        <v>90</v>
      </c>
      <c r="U81" s="43" t="s">
        <v>88</v>
      </c>
      <c r="V81" s="55" t="s">
        <v>91</v>
      </c>
      <c r="W81" s="2" t="s">
        <v>297</v>
      </c>
      <c r="X81" s="45" t="s">
        <v>93</v>
      </c>
      <c r="Y81" s="45" t="s">
        <v>93</v>
      </c>
      <c r="Z81" s="43">
        <v>3</v>
      </c>
      <c r="AA81" s="43">
        <v>1</v>
      </c>
      <c r="AB81" s="43">
        <v>3</v>
      </c>
      <c r="AC81" s="43">
        <v>1</v>
      </c>
      <c r="AD81" s="43">
        <v>1</v>
      </c>
      <c r="AE81" s="46">
        <f t="shared" si="182"/>
        <v>1.9999999999999996</v>
      </c>
      <c r="AF81" s="43">
        <v>3</v>
      </c>
      <c r="AG81" s="43">
        <v>3</v>
      </c>
      <c r="AH81" s="46">
        <f t="shared" si="183"/>
        <v>3</v>
      </c>
      <c r="AI81" s="47">
        <f t="shared" si="184"/>
        <v>5.9999999999999982</v>
      </c>
      <c r="AJ81" s="30" t="str">
        <f t="shared" si="185"/>
        <v>M</v>
      </c>
      <c r="AK81" s="2" t="s">
        <v>299</v>
      </c>
      <c r="AL81" s="2" t="s">
        <v>418</v>
      </c>
      <c r="AM81" s="43">
        <v>1</v>
      </c>
      <c r="AN81" s="3" t="s">
        <v>298</v>
      </c>
      <c r="AO81" s="43">
        <v>1</v>
      </c>
      <c r="AP81" s="2" t="s">
        <v>417</v>
      </c>
      <c r="AQ81" s="43">
        <v>4</v>
      </c>
      <c r="AR81" s="43">
        <f t="shared" si="186"/>
        <v>6</v>
      </c>
      <c r="AS81" s="30" t="str">
        <f t="shared" si="187"/>
        <v>80%</v>
      </c>
      <c r="AT81" s="48">
        <f t="shared" si="188"/>
        <v>1.1999999999999993</v>
      </c>
      <c r="AU81" s="30" t="str">
        <f t="shared" si="189"/>
        <v>R</v>
      </c>
      <c r="AV81" s="30" t="s">
        <v>94</v>
      </c>
      <c r="AW81" s="45" t="s">
        <v>93</v>
      </c>
      <c r="AX81" s="45" t="s">
        <v>93</v>
      </c>
      <c r="AY81" s="45" t="s">
        <v>93</v>
      </c>
      <c r="AZ81" s="45" t="s">
        <v>93</v>
      </c>
      <c r="BA81" s="45" t="s">
        <v>93</v>
      </c>
      <c r="BB81" s="45" t="s">
        <v>93</v>
      </c>
      <c r="BC81" s="45" t="s">
        <v>93</v>
      </c>
      <c r="BD81" s="45" t="s">
        <v>93</v>
      </c>
    </row>
    <row r="82" spans="1:56" ht="271.95" customHeight="1" x14ac:dyDescent="0.3">
      <c r="A82" s="41">
        <v>80</v>
      </c>
      <c r="B82" s="38" t="s">
        <v>288</v>
      </c>
      <c r="C82" s="42" t="s">
        <v>300</v>
      </c>
      <c r="D82" s="43" t="s">
        <v>86</v>
      </c>
      <c r="E82" s="43" t="s">
        <v>86</v>
      </c>
      <c r="F82" s="43" t="s">
        <v>86</v>
      </c>
      <c r="G82" s="43" t="s">
        <v>86</v>
      </c>
      <c r="H82" s="43" t="s">
        <v>86</v>
      </c>
      <c r="I82" s="43" t="s">
        <v>86</v>
      </c>
      <c r="J82" s="43" t="s">
        <v>86</v>
      </c>
      <c r="K82" s="43" t="s">
        <v>86</v>
      </c>
      <c r="L82" s="43" t="s">
        <v>86</v>
      </c>
      <c r="M82" s="43" t="s">
        <v>86</v>
      </c>
      <c r="N82" s="42" t="s">
        <v>290</v>
      </c>
      <c r="O82" s="45" t="s">
        <v>88</v>
      </c>
      <c r="P82" s="45" t="s">
        <v>89</v>
      </c>
      <c r="Q82" s="45" t="s">
        <v>88</v>
      </c>
      <c r="R82" s="52" t="s">
        <v>90</v>
      </c>
      <c r="S82" s="46" t="s">
        <v>90</v>
      </c>
      <c r="T82" s="52" t="s">
        <v>90</v>
      </c>
      <c r="U82" s="43" t="s">
        <v>88</v>
      </c>
      <c r="V82" s="55" t="s">
        <v>91</v>
      </c>
      <c r="W82" s="58" t="s">
        <v>291</v>
      </c>
      <c r="X82" s="45" t="s">
        <v>93</v>
      </c>
      <c r="Y82" s="45" t="s">
        <v>93</v>
      </c>
      <c r="Z82" s="43">
        <v>3</v>
      </c>
      <c r="AA82" s="43">
        <v>3</v>
      </c>
      <c r="AB82" s="43">
        <v>3</v>
      </c>
      <c r="AC82" s="43">
        <v>1</v>
      </c>
      <c r="AD82" s="43">
        <v>1</v>
      </c>
      <c r="AE82" s="46">
        <f t="shared" si="182"/>
        <v>2.2999999999999998</v>
      </c>
      <c r="AF82" s="43">
        <v>3</v>
      </c>
      <c r="AG82" s="43">
        <v>3</v>
      </c>
      <c r="AH82" s="46">
        <f t="shared" si="183"/>
        <v>3</v>
      </c>
      <c r="AI82" s="47">
        <f t="shared" si="184"/>
        <v>6.8999999999999995</v>
      </c>
      <c r="AJ82" s="30" t="str">
        <f t="shared" si="185"/>
        <v>M</v>
      </c>
      <c r="AK82" s="2" t="s">
        <v>301</v>
      </c>
      <c r="AL82" s="2" t="s">
        <v>418</v>
      </c>
      <c r="AM82" s="43">
        <v>1</v>
      </c>
      <c r="AN82" s="3" t="s">
        <v>292</v>
      </c>
      <c r="AO82" s="43">
        <v>1</v>
      </c>
      <c r="AP82" s="2" t="s">
        <v>417</v>
      </c>
      <c r="AQ82" s="43">
        <v>3</v>
      </c>
      <c r="AR82" s="43">
        <f t="shared" si="186"/>
        <v>5</v>
      </c>
      <c r="AS82" s="30" t="str">
        <f t="shared" si="187"/>
        <v>80%</v>
      </c>
      <c r="AT82" s="48">
        <f t="shared" si="188"/>
        <v>1.38</v>
      </c>
      <c r="AU82" s="30" t="str">
        <f t="shared" si="189"/>
        <v>R</v>
      </c>
      <c r="AV82" s="30" t="s">
        <v>94</v>
      </c>
      <c r="AW82" s="45" t="s">
        <v>93</v>
      </c>
      <c r="AX82" s="45" t="s">
        <v>93</v>
      </c>
      <c r="AY82" s="45" t="s">
        <v>93</v>
      </c>
      <c r="AZ82" s="45" t="s">
        <v>93</v>
      </c>
      <c r="BA82" s="45" t="s">
        <v>93</v>
      </c>
      <c r="BB82" s="45" t="s">
        <v>93</v>
      </c>
      <c r="BC82" s="45" t="s">
        <v>93</v>
      </c>
      <c r="BD82" s="45" t="s">
        <v>93</v>
      </c>
    </row>
    <row r="83" spans="1:56" ht="269.39999999999998" customHeight="1" x14ac:dyDescent="0.3">
      <c r="A83" s="41">
        <v>81</v>
      </c>
      <c r="B83" s="38" t="s">
        <v>288</v>
      </c>
      <c r="C83" s="42" t="s">
        <v>302</v>
      </c>
      <c r="D83" s="43" t="s">
        <v>86</v>
      </c>
      <c r="E83" s="43" t="s">
        <v>86</v>
      </c>
      <c r="F83" s="43" t="s">
        <v>86</v>
      </c>
      <c r="G83" s="43" t="s">
        <v>86</v>
      </c>
      <c r="H83" s="43" t="s">
        <v>86</v>
      </c>
      <c r="I83" s="43" t="s">
        <v>86</v>
      </c>
      <c r="J83" s="43" t="s">
        <v>86</v>
      </c>
      <c r="K83" s="43" t="s">
        <v>86</v>
      </c>
      <c r="L83" s="43" t="s">
        <v>86</v>
      </c>
      <c r="M83" s="43" t="s">
        <v>86</v>
      </c>
      <c r="N83" s="42" t="s">
        <v>290</v>
      </c>
      <c r="O83" s="45" t="s">
        <v>88</v>
      </c>
      <c r="P83" s="45" t="s">
        <v>89</v>
      </c>
      <c r="Q83" s="45" t="s">
        <v>88</v>
      </c>
      <c r="R83" s="52" t="s">
        <v>90</v>
      </c>
      <c r="S83" s="46" t="s">
        <v>90</v>
      </c>
      <c r="T83" s="52" t="s">
        <v>90</v>
      </c>
      <c r="U83" s="43" t="s">
        <v>88</v>
      </c>
      <c r="V83" s="55" t="s">
        <v>91</v>
      </c>
      <c r="W83" s="58" t="s">
        <v>291</v>
      </c>
      <c r="X83" s="45" t="s">
        <v>93</v>
      </c>
      <c r="Y83" s="45" t="s">
        <v>93</v>
      </c>
      <c r="Z83" s="43">
        <v>3</v>
      </c>
      <c r="AA83" s="43">
        <v>3</v>
      </c>
      <c r="AB83" s="43">
        <v>3</v>
      </c>
      <c r="AC83" s="43">
        <v>1</v>
      </c>
      <c r="AD83" s="43">
        <v>1</v>
      </c>
      <c r="AE83" s="46">
        <f t="shared" si="182"/>
        <v>2.2999999999999998</v>
      </c>
      <c r="AF83" s="43">
        <v>3</v>
      </c>
      <c r="AG83" s="43">
        <v>3</v>
      </c>
      <c r="AH83" s="46">
        <f t="shared" si="183"/>
        <v>3</v>
      </c>
      <c r="AI83" s="47">
        <f t="shared" si="184"/>
        <v>6.8999999999999995</v>
      </c>
      <c r="AJ83" s="30" t="str">
        <f t="shared" si="185"/>
        <v>M</v>
      </c>
      <c r="AK83" s="2" t="s">
        <v>301</v>
      </c>
      <c r="AL83" s="2" t="s">
        <v>418</v>
      </c>
      <c r="AM83" s="43">
        <v>1</v>
      </c>
      <c r="AN83" s="3" t="s">
        <v>292</v>
      </c>
      <c r="AO83" s="43">
        <v>1</v>
      </c>
      <c r="AP83" s="2" t="s">
        <v>417</v>
      </c>
      <c r="AQ83" s="43">
        <v>3</v>
      </c>
      <c r="AR83" s="43">
        <f t="shared" si="186"/>
        <v>5</v>
      </c>
      <c r="AS83" s="30" t="str">
        <f t="shared" si="187"/>
        <v>80%</v>
      </c>
      <c r="AT83" s="48">
        <f t="shared" si="188"/>
        <v>1.38</v>
      </c>
      <c r="AU83" s="30" t="str">
        <f t="shared" si="189"/>
        <v>R</v>
      </c>
      <c r="AV83" s="30" t="s">
        <v>94</v>
      </c>
      <c r="AW83" s="45" t="s">
        <v>93</v>
      </c>
      <c r="AX83" s="45" t="s">
        <v>93</v>
      </c>
      <c r="AY83" s="45" t="s">
        <v>93</v>
      </c>
      <c r="AZ83" s="45" t="s">
        <v>93</v>
      </c>
      <c r="BA83" s="45" t="s">
        <v>93</v>
      </c>
      <c r="BB83" s="45" t="s">
        <v>93</v>
      </c>
      <c r="BC83" s="45" t="s">
        <v>93</v>
      </c>
      <c r="BD83" s="45" t="s">
        <v>93</v>
      </c>
    </row>
    <row r="84" spans="1:56" ht="269.39999999999998" customHeight="1" x14ac:dyDescent="0.3">
      <c r="A84" s="41">
        <v>82</v>
      </c>
      <c r="B84" s="38" t="s">
        <v>288</v>
      </c>
      <c r="C84" s="42" t="s">
        <v>401</v>
      </c>
      <c r="D84" s="43" t="s">
        <v>86</v>
      </c>
      <c r="E84" s="43" t="s">
        <v>86</v>
      </c>
      <c r="F84" s="43" t="s">
        <v>86</v>
      </c>
      <c r="G84" s="43" t="s">
        <v>86</v>
      </c>
      <c r="H84" s="43" t="s">
        <v>86</v>
      </c>
      <c r="I84" s="43" t="s">
        <v>86</v>
      </c>
      <c r="J84" s="43" t="s">
        <v>86</v>
      </c>
      <c r="K84" s="43" t="s">
        <v>86</v>
      </c>
      <c r="L84" s="43" t="s">
        <v>86</v>
      </c>
      <c r="M84" s="43" t="s">
        <v>86</v>
      </c>
      <c r="N84" s="42" t="s">
        <v>407</v>
      </c>
      <c r="O84" s="45" t="s">
        <v>90</v>
      </c>
      <c r="P84" s="45" t="s">
        <v>126</v>
      </c>
      <c r="Q84" s="45" t="s">
        <v>88</v>
      </c>
      <c r="R84" s="52" t="s">
        <v>90</v>
      </c>
      <c r="S84" s="52" t="s">
        <v>90</v>
      </c>
      <c r="T84" s="52" t="s">
        <v>90</v>
      </c>
      <c r="U84" s="43" t="s">
        <v>88</v>
      </c>
      <c r="V84" s="55" t="s">
        <v>91</v>
      </c>
      <c r="W84" s="58" t="s">
        <v>408</v>
      </c>
      <c r="X84" s="45" t="s">
        <v>93</v>
      </c>
      <c r="Y84" s="45" t="s">
        <v>93</v>
      </c>
      <c r="Z84" s="43">
        <v>5</v>
      </c>
      <c r="AA84" s="43">
        <v>5</v>
      </c>
      <c r="AB84" s="43">
        <v>3</v>
      </c>
      <c r="AC84" s="43">
        <v>1</v>
      </c>
      <c r="AD84" s="43">
        <v>5</v>
      </c>
      <c r="AE84" s="46">
        <f t="shared" si="182"/>
        <v>3.9000000000000004</v>
      </c>
      <c r="AF84" s="43">
        <v>5</v>
      </c>
      <c r="AG84" s="43">
        <v>5</v>
      </c>
      <c r="AH84" s="46">
        <f t="shared" si="183"/>
        <v>5</v>
      </c>
      <c r="AI84" s="47">
        <f t="shared" si="184"/>
        <v>19.5</v>
      </c>
      <c r="AJ84" s="30" t="str">
        <f t="shared" si="185"/>
        <v>A</v>
      </c>
      <c r="AK84" s="2" t="s">
        <v>409</v>
      </c>
      <c r="AL84" s="2" t="s">
        <v>418</v>
      </c>
      <c r="AM84" s="43">
        <v>1</v>
      </c>
      <c r="AN84" s="2" t="s">
        <v>410</v>
      </c>
      <c r="AO84" s="43">
        <v>2</v>
      </c>
      <c r="AP84" s="2" t="s">
        <v>417</v>
      </c>
      <c r="AQ84" s="43">
        <v>4</v>
      </c>
      <c r="AR84" s="43">
        <f t="shared" si="186"/>
        <v>7</v>
      </c>
      <c r="AS84" s="30" t="str">
        <f t="shared" ref="AS84" si="201">IF(AR84="","",IF(AR84=0,"0%",IF(AR84&lt;=4,"50%",IF(AR84&gt;4,"80%"))))</f>
        <v>80%</v>
      </c>
      <c r="AT84" s="48">
        <f t="shared" si="188"/>
        <v>3.8999999999999986</v>
      </c>
      <c r="AU84" s="30" t="str">
        <f t="shared" ref="AU84" si="202">IF(AT84="","",IF(AT84&gt;16,"A",IF(AT84&gt;5,"M",IF(AT84&gt;2,"B","R"))))</f>
        <v>B</v>
      </c>
      <c r="AV84" s="30" t="s">
        <v>94</v>
      </c>
      <c r="AW84" s="45"/>
      <c r="AX84" s="45"/>
      <c r="AY84" s="45"/>
      <c r="AZ84" s="45"/>
      <c r="BA84" s="45"/>
      <c r="BB84" s="45"/>
      <c r="BC84" s="45"/>
      <c r="BD84" s="45"/>
    </row>
    <row r="85" spans="1:56" ht="254.4" customHeight="1" x14ac:dyDescent="0.3">
      <c r="A85" s="41">
        <v>83</v>
      </c>
      <c r="B85" s="38" t="s">
        <v>303</v>
      </c>
      <c r="C85" s="42" t="s">
        <v>304</v>
      </c>
      <c r="D85" s="43" t="s">
        <v>86</v>
      </c>
      <c r="E85" s="43" t="s">
        <v>86</v>
      </c>
      <c r="F85" s="43" t="s">
        <v>86</v>
      </c>
      <c r="G85" s="43" t="s">
        <v>86</v>
      </c>
      <c r="H85" s="43" t="s">
        <v>86</v>
      </c>
      <c r="I85" s="43" t="s">
        <v>86</v>
      </c>
      <c r="J85" s="43" t="s">
        <v>86</v>
      </c>
      <c r="K85" s="43" t="s">
        <v>86</v>
      </c>
      <c r="L85" s="43" t="s">
        <v>86</v>
      </c>
      <c r="M85" s="43" t="s">
        <v>86</v>
      </c>
      <c r="N85" s="42" t="s">
        <v>305</v>
      </c>
      <c r="O85" s="42" t="s">
        <v>88</v>
      </c>
      <c r="P85" s="42" t="s">
        <v>89</v>
      </c>
      <c r="Q85" s="42" t="s">
        <v>90</v>
      </c>
      <c r="R85" s="52" t="s">
        <v>90</v>
      </c>
      <c r="S85" s="46" t="s">
        <v>88</v>
      </c>
      <c r="T85" s="52" t="s">
        <v>90</v>
      </c>
      <c r="U85" s="43" t="s">
        <v>88</v>
      </c>
      <c r="V85" s="55" t="s">
        <v>306</v>
      </c>
      <c r="W85" s="59" t="s">
        <v>307</v>
      </c>
      <c r="X85" s="45" t="s">
        <v>93</v>
      </c>
      <c r="Y85" s="45" t="s">
        <v>93</v>
      </c>
      <c r="Z85" s="43">
        <v>1</v>
      </c>
      <c r="AA85" s="43">
        <v>5</v>
      </c>
      <c r="AB85" s="43">
        <v>3</v>
      </c>
      <c r="AC85" s="43">
        <v>1</v>
      </c>
      <c r="AD85" s="43">
        <v>1</v>
      </c>
      <c r="AE85" s="46">
        <f t="shared" si="182"/>
        <v>1.9</v>
      </c>
      <c r="AF85" s="43">
        <v>5</v>
      </c>
      <c r="AG85" s="43">
        <v>5</v>
      </c>
      <c r="AH85" s="46">
        <f t="shared" si="183"/>
        <v>5</v>
      </c>
      <c r="AI85" s="47">
        <f t="shared" si="184"/>
        <v>9.5</v>
      </c>
      <c r="AJ85" s="30" t="str">
        <f t="shared" si="185"/>
        <v>M</v>
      </c>
      <c r="AK85" s="2" t="s">
        <v>309</v>
      </c>
      <c r="AL85" s="2" t="s">
        <v>418</v>
      </c>
      <c r="AM85" s="43">
        <v>1</v>
      </c>
      <c r="AN85" s="2" t="s">
        <v>308</v>
      </c>
      <c r="AO85" s="43">
        <v>1</v>
      </c>
      <c r="AP85" s="2" t="s">
        <v>417</v>
      </c>
      <c r="AQ85" s="43">
        <v>3</v>
      </c>
      <c r="AR85" s="43">
        <f t="shared" si="186"/>
        <v>5</v>
      </c>
      <c r="AS85" s="30" t="str">
        <f t="shared" si="187"/>
        <v>80%</v>
      </c>
      <c r="AT85" s="48">
        <f t="shared" si="188"/>
        <v>1.8999999999999995</v>
      </c>
      <c r="AU85" s="30" t="str">
        <f t="shared" si="189"/>
        <v>R</v>
      </c>
      <c r="AV85" s="30" t="s">
        <v>94</v>
      </c>
      <c r="AW85" s="45" t="s">
        <v>93</v>
      </c>
      <c r="AX85" s="45" t="s">
        <v>93</v>
      </c>
      <c r="AY85" s="45" t="s">
        <v>93</v>
      </c>
      <c r="AZ85" s="45" t="s">
        <v>93</v>
      </c>
      <c r="BA85" s="45" t="s">
        <v>93</v>
      </c>
      <c r="BB85" s="45" t="s">
        <v>93</v>
      </c>
      <c r="BC85" s="45" t="s">
        <v>93</v>
      </c>
      <c r="BD85" s="45" t="s">
        <v>93</v>
      </c>
    </row>
    <row r="86" spans="1:56" ht="233.4" customHeight="1" x14ac:dyDescent="0.3">
      <c r="A86" s="41">
        <v>84</v>
      </c>
      <c r="B86" s="38" t="s">
        <v>303</v>
      </c>
      <c r="C86" s="42" t="s">
        <v>310</v>
      </c>
      <c r="D86" s="43" t="s">
        <v>86</v>
      </c>
      <c r="E86" s="43" t="s">
        <v>86</v>
      </c>
      <c r="F86" s="43" t="s">
        <v>86</v>
      </c>
      <c r="G86" s="43" t="s">
        <v>86</v>
      </c>
      <c r="H86" s="43" t="s">
        <v>86</v>
      </c>
      <c r="I86" s="43" t="s">
        <v>86</v>
      </c>
      <c r="J86" s="43" t="s">
        <v>86</v>
      </c>
      <c r="K86" s="43" t="s">
        <v>86</v>
      </c>
      <c r="L86" s="43" t="s">
        <v>86</v>
      </c>
      <c r="M86" s="43" t="s">
        <v>86</v>
      </c>
      <c r="N86" s="45" t="s">
        <v>311</v>
      </c>
      <c r="O86" s="42" t="s">
        <v>90</v>
      </c>
      <c r="P86" s="42" t="s">
        <v>212</v>
      </c>
      <c r="Q86" s="42" t="s">
        <v>90</v>
      </c>
      <c r="R86" s="52" t="s">
        <v>90</v>
      </c>
      <c r="S86" s="46" t="s">
        <v>88</v>
      </c>
      <c r="T86" s="52" t="s">
        <v>90</v>
      </c>
      <c r="U86" s="43" t="s">
        <v>88</v>
      </c>
      <c r="V86" s="55" t="s">
        <v>306</v>
      </c>
      <c r="W86" s="58" t="s">
        <v>312</v>
      </c>
      <c r="X86" s="45" t="s">
        <v>93</v>
      </c>
      <c r="Y86" s="45" t="s">
        <v>93</v>
      </c>
      <c r="Z86" s="43">
        <v>5</v>
      </c>
      <c r="AA86" s="43">
        <v>5</v>
      </c>
      <c r="AB86" s="43">
        <v>3</v>
      </c>
      <c r="AC86" s="43">
        <v>1</v>
      </c>
      <c r="AD86" s="43">
        <v>3</v>
      </c>
      <c r="AE86" s="46">
        <f t="shared" si="182"/>
        <v>3.6000000000000005</v>
      </c>
      <c r="AF86" s="43">
        <v>5</v>
      </c>
      <c r="AG86" s="43">
        <v>5</v>
      </c>
      <c r="AH86" s="46">
        <f t="shared" si="183"/>
        <v>5</v>
      </c>
      <c r="AI86" s="47">
        <f t="shared" si="184"/>
        <v>18.000000000000004</v>
      </c>
      <c r="AJ86" s="30" t="str">
        <f t="shared" si="185"/>
        <v>A</v>
      </c>
      <c r="AK86" s="2" t="s">
        <v>314</v>
      </c>
      <c r="AL86" s="2" t="s">
        <v>418</v>
      </c>
      <c r="AM86" s="43">
        <v>1</v>
      </c>
      <c r="AN86" s="2" t="s">
        <v>313</v>
      </c>
      <c r="AO86" s="43">
        <v>2</v>
      </c>
      <c r="AP86" s="2" t="s">
        <v>417</v>
      </c>
      <c r="AQ86" s="43">
        <v>4</v>
      </c>
      <c r="AR86" s="43">
        <f t="shared" si="186"/>
        <v>7</v>
      </c>
      <c r="AS86" s="30" t="str">
        <f t="shared" si="187"/>
        <v>80%</v>
      </c>
      <c r="AT86" s="48">
        <f t="shared" si="188"/>
        <v>3.5999999999999996</v>
      </c>
      <c r="AU86" s="30" t="str">
        <f t="shared" si="189"/>
        <v>B</v>
      </c>
      <c r="AV86" s="30" t="s">
        <v>94</v>
      </c>
      <c r="AW86" s="45" t="s">
        <v>93</v>
      </c>
      <c r="AX86" s="45" t="s">
        <v>93</v>
      </c>
      <c r="AY86" s="45" t="s">
        <v>93</v>
      </c>
      <c r="AZ86" s="45" t="s">
        <v>93</v>
      </c>
      <c r="BA86" s="45" t="s">
        <v>93</v>
      </c>
      <c r="BB86" s="45" t="s">
        <v>93</v>
      </c>
      <c r="BC86" s="45" t="s">
        <v>93</v>
      </c>
      <c r="BD86" s="45" t="s">
        <v>93</v>
      </c>
    </row>
    <row r="87" spans="1:56" ht="225" customHeight="1" x14ac:dyDescent="0.3">
      <c r="A87" s="41">
        <v>85</v>
      </c>
      <c r="B87" s="38" t="s">
        <v>303</v>
      </c>
      <c r="C87" s="42" t="s">
        <v>315</v>
      </c>
      <c r="D87" s="43" t="s">
        <v>86</v>
      </c>
      <c r="E87" s="43" t="s">
        <v>86</v>
      </c>
      <c r="F87" s="43" t="s">
        <v>86</v>
      </c>
      <c r="G87" s="43" t="s">
        <v>86</v>
      </c>
      <c r="H87" s="43" t="s">
        <v>86</v>
      </c>
      <c r="I87" s="43" t="s">
        <v>86</v>
      </c>
      <c r="J87" s="43" t="s">
        <v>86</v>
      </c>
      <c r="K87" s="43" t="s">
        <v>86</v>
      </c>
      <c r="L87" s="43" t="s">
        <v>86</v>
      </c>
      <c r="M87" s="43" t="s">
        <v>86</v>
      </c>
      <c r="N87" s="42" t="s">
        <v>316</v>
      </c>
      <c r="O87" s="42" t="s">
        <v>88</v>
      </c>
      <c r="P87" s="42" t="s">
        <v>89</v>
      </c>
      <c r="Q87" s="42" t="s">
        <v>90</v>
      </c>
      <c r="R87" s="52" t="s">
        <v>90</v>
      </c>
      <c r="S87" s="46" t="s">
        <v>88</v>
      </c>
      <c r="T87" s="52" t="s">
        <v>90</v>
      </c>
      <c r="U87" s="43" t="s">
        <v>88</v>
      </c>
      <c r="V87" s="55" t="s">
        <v>306</v>
      </c>
      <c r="W87" s="58" t="s">
        <v>317</v>
      </c>
      <c r="X87" s="45" t="s">
        <v>93</v>
      </c>
      <c r="Y87" s="45" t="s">
        <v>93</v>
      </c>
      <c r="Z87" s="43">
        <v>3</v>
      </c>
      <c r="AA87" s="43">
        <v>5</v>
      </c>
      <c r="AB87" s="43">
        <v>3</v>
      </c>
      <c r="AC87" s="43">
        <v>1</v>
      </c>
      <c r="AD87" s="43">
        <v>1</v>
      </c>
      <c r="AE87" s="46">
        <f t="shared" si="182"/>
        <v>2.6</v>
      </c>
      <c r="AF87" s="43">
        <v>5</v>
      </c>
      <c r="AG87" s="43">
        <v>5</v>
      </c>
      <c r="AH87" s="46">
        <f t="shared" si="183"/>
        <v>5</v>
      </c>
      <c r="AI87" s="47">
        <f t="shared" si="184"/>
        <v>13</v>
      </c>
      <c r="AJ87" s="30" t="str">
        <f t="shared" si="185"/>
        <v>M</v>
      </c>
      <c r="AK87" s="2" t="s">
        <v>309</v>
      </c>
      <c r="AL87" s="2" t="s">
        <v>418</v>
      </c>
      <c r="AM87" s="43">
        <v>1</v>
      </c>
      <c r="AN87" s="2" t="s">
        <v>318</v>
      </c>
      <c r="AO87" s="43">
        <v>1</v>
      </c>
      <c r="AP87" s="2" t="s">
        <v>417</v>
      </c>
      <c r="AQ87" s="43">
        <v>4</v>
      </c>
      <c r="AR87" s="43">
        <f t="shared" si="186"/>
        <v>6</v>
      </c>
      <c r="AS87" s="30" t="str">
        <f t="shared" si="187"/>
        <v>80%</v>
      </c>
      <c r="AT87" s="48">
        <f t="shared" si="188"/>
        <v>2.5999999999999996</v>
      </c>
      <c r="AU87" s="30" t="str">
        <f t="shared" si="189"/>
        <v>B</v>
      </c>
      <c r="AV87" s="30" t="s">
        <v>94</v>
      </c>
      <c r="AW87" s="45" t="s">
        <v>93</v>
      </c>
      <c r="AX87" s="45" t="s">
        <v>93</v>
      </c>
      <c r="AY87" s="45" t="s">
        <v>93</v>
      </c>
      <c r="AZ87" s="45" t="s">
        <v>93</v>
      </c>
      <c r="BA87" s="45" t="s">
        <v>93</v>
      </c>
      <c r="BB87" s="45" t="s">
        <v>93</v>
      </c>
      <c r="BC87" s="45" t="s">
        <v>93</v>
      </c>
      <c r="BD87" s="45" t="s">
        <v>93</v>
      </c>
    </row>
    <row r="88" spans="1:56" ht="231" customHeight="1" x14ac:dyDescent="0.3">
      <c r="A88" s="41">
        <v>86</v>
      </c>
      <c r="B88" s="38" t="s">
        <v>303</v>
      </c>
      <c r="C88" s="42" t="s">
        <v>319</v>
      </c>
      <c r="D88" s="43" t="s">
        <v>86</v>
      </c>
      <c r="E88" s="43" t="s">
        <v>86</v>
      </c>
      <c r="F88" s="43" t="s">
        <v>86</v>
      </c>
      <c r="G88" s="43" t="s">
        <v>86</v>
      </c>
      <c r="H88" s="43" t="s">
        <v>86</v>
      </c>
      <c r="I88" s="43" t="s">
        <v>86</v>
      </c>
      <c r="J88" s="43" t="s">
        <v>86</v>
      </c>
      <c r="K88" s="43" t="s">
        <v>86</v>
      </c>
      <c r="L88" s="43" t="s">
        <v>86</v>
      </c>
      <c r="M88" s="43" t="s">
        <v>86</v>
      </c>
      <c r="N88" s="42" t="s">
        <v>320</v>
      </c>
      <c r="O88" s="42" t="s">
        <v>88</v>
      </c>
      <c r="P88" s="42" t="s">
        <v>89</v>
      </c>
      <c r="Q88" s="42" t="s">
        <v>90</v>
      </c>
      <c r="R88" s="52" t="s">
        <v>90</v>
      </c>
      <c r="S88" s="46" t="s">
        <v>88</v>
      </c>
      <c r="T88" s="52" t="s">
        <v>90</v>
      </c>
      <c r="U88" s="43" t="s">
        <v>88</v>
      </c>
      <c r="V88" s="55" t="s">
        <v>306</v>
      </c>
      <c r="W88" s="58" t="s">
        <v>321</v>
      </c>
      <c r="X88" s="45" t="s">
        <v>93</v>
      </c>
      <c r="Y88" s="45" t="s">
        <v>93</v>
      </c>
      <c r="Z88" s="43">
        <v>5</v>
      </c>
      <c r="AA88" s="43">
        <v>5</v>
      </c>
      <c r="AB88" s="43">
        <v>3</v>
      </c>
      <c r="AC88" s="43">
        <v>1</v>
      </c>
      <c r="AD88" s="43">
        <v>1</v>
      </c>
      <c r="AE88" s="46">
        <f t="shared" si="182"/>
        <v>3.3000000000000003</v>
      </c>
      <c r="AF88" s="43">
        <v>5</v>
      </c>
      <c r="AG88" s="43">
        <v>5</v>
      </c>
      <c r="AH88" s="46">
        <f t="shared" si="183"/>
        <v>5</v>
      </c>
      <c r="AI88" s="47">
        <f t="shared" si="184"/>
        <v>16.5</v>
      </c>
      <c r="AJ88" s="30" t="str">
        <f t="shared" si="185"/>
        <v>A</v>
      </c>
      <c r="AK88" s="2" t="s">
        <v>309</v>
      </c>
      <c r="AL88" s="2" t="s">
        <v>418</v>
      </c>
      <c r="AM88" s="43">
        <v>1</v>
      </c>
      <c r="AN88" s="2" t="s">
        <v>322</v>
      </c>
      <c r="AO88" s="43">
        <v>2</v>
      </c>
      <c r="AP88" s="2" t="s">
        <v>417</v>
      </c>
      <c r="AQ88" s="43">
        <v>3</v>
      </c>
      <c r="AR88" s="43">
        <f t="shared" si="186"/>
        <v>6</v>
      </c>
      <c r="AS88" s="30" t="str">
        <f t="shared" si="187"/>
        <v>80%</v>
      </c>
      <c r="AT88" s="48">
        <f t="shared" si="188"/>
        <v>3.2999999999999989</v>
      </c>
      <c r="AU88" s="30" t="str">
        <f t="shared" si="189"/>
        <v>B</v>
      </c>
      <c r="AV88" s="30" t="s">
        <v>94</v>
      </c>
      <c r="AW88" s="45" t="s">
        <v>93</v>
      </c>
      <c r="AX88" s="45" t="s">
        <v>93</v>
      </c>
      <c r="AY88" s="45" t="s">
        <v>93</v>
      </c>
      <c r="AZ88" s="45" t="s">
        <v>93</v>
      </c>
      <c r="BA88" s="45" t="s">
        <v>93</v>
      </c>
      <c r="BB88" s="45" t="s">
        <v>93</v>
      </c>
      <c r="BC88" s="45" t="s">
        <v>93</v>
      </c>
      <c r="BD88" s="45" t="s">
        <v>93</v>
      </c>
    </row>
    <row r="89" spans="1:56" ht="287.39999999999998" customHeight="1" x14ac:dyDescent="0.3">
      <c r="A89" s="41">
        <v>87</v>
      </c>
      <c r="B89" s="47" t="s">
        <v>323</v>
      </c>
      <c r="C89" s="42" t="s">
        <v>324</v>
      </c>
      <c r="D89" s="43" t="s">
        <v>86</v>
      </c>
      <c r="E89" s="43" t="s">
        <v>86</v>
      </c>
      <c r="F89" s="43" t="s">
        <v>86</v>
      </c>
      <c r="G89" s="43" t="s">
        <v>86</v>
      </c>
      <c r="H89" s="43" t="s">
        <v>86</v>
      </c>
      <c r="I89" s="43" t="s">
        <v>86</v>
      </c>
      <c r="J89" s="43" t="s">
        <v>86</v>
      </c>
      <c r="K89" s="43" t="s">
        <v>86</v>
      </c>
      <c r="L89" s="43" t="s">
        <v>86</v>
      </c>
      <c r="M89" s="43" t="s">
        <v>86</v>
      </c>
      <c r="N89" s="45" t="s">
        <v>87</v>
      </c>
      <c r="O89" s="42" t="s">
        <v>88</v>
      </c>
      <c r="P89" s="42" t="s">
        <v>89</v>
      </c>
      <c r="Q89" s="42" t="s">
        <v>88</v>
      </c>
      <c r="R89" s="45" t="s">
        <v>127</v>
      </c>
      <c r="S89" s="52" t="s">
        <v>90</v>
      </c>
      <c r="T89" s="52" t="s">
        <v>90</v>
      </c>
      <c r="U89" s="43" t="s">
        <v>88</v>
      </c>
      <c r="V89" s="55" t="s">
        <v>91</v>
      </c>
      <c r="W89" s="57" t="s">
        <v>325</v>
      </c>
      <c r="X89" s="45" t="s">
        <v>93</v>
      </c>
      <c r="Y89" s="45" t="s">
        <v>93</v>
      </c>
      <c r="Z89" s="43">
        <v>1</v>
      </c>
      <c r="AA89" s="43">
        <v>1</v>
      </c>
      <c r="AB89" s="43">
        <v>3</v>
      </c>
      <c r="AC89" s="43">
        <v>1</v>
      </c>
      <c r="AD89" s="43">
        <v>1</v>
      </c>
      <c r="AE89" s="46">
        <f t="shared" si="182"/>
        <v>1.2999999999999998</v>
      </c>
      <c r="AF89" s="43">
        <v>3</v>
      </c>
      <c r="AG89" s="43">
        <v>3</v>
      </c>
      <c r="AH89" s="46">
        <f t="shared" si="183"/>
        <v>3</v>
      </c>
      <c r="AI89" s="47">
        <f t="shared" si="184"/>
        <v>3.8999999999999995</v>
      </c>
      <c r="AJ89" s="30" t="str">
        <f t="shared" si="185"/>
        <v>B</v>
      </c>
      <c r="AK89" s="2" t="s">
        <v>327</v>
      </c>
      <c r="AL89" s="2" t="s">
        <v>418</v>
      </c>
      <c r="AM89" s="43">
        <v>1</v>
      </c>
      <c r="AN89" s="2" t="s">
        <v>326</v>
      </c>
      <c r="AO89" s="43">
        <v>2</v>
      </c>
      <c r="AP89" s="2" t="s">
        <v>417</v>
      </c>
      <c r="AQ89" s="43">
        <v>4</v>
      </c>
      <c r="AR89" s="43">
        <f t="shared" si="186"/>
        <v>7</v>
      </c>
      <c r="AS89" s="30" t="str">
        <f t="shared" si="187"/>
        <v>80%</v>
      </c>
      <c r="AT89" s="48">
        <f t="shared" si="188"/>
        <v>0.7799999999999998</v>
      </c>
      <c r="AU89" s="30" t="str">
        <f t="shared" si="189"/>
        <v>R</v>
      </c>
      <c r="AV89" s="30" t="s">
        <v>94</v>
      </c>
      <c r="AW89" s="45" t="s">
        <v>93</v>
      </c>
      <c r="AX89" s="45" t="s">
        <v>93</v>
      </c>
      <c r="AY89" s="45" t="s">
        <v>93</v>
      </c>
      <c r="AZ89" s="45" t="s">
        <v>93</v>
      </c>
      <c r="BA89" s="45" t="s">
        <v>93</v>
      </c>
      <c r="BB89" s="45" t="s">
        <v>93</v>
      </c>
      <c r="BC89" s="45" t="s">
        <v>93</v>
      </c>
      <c r="BD89" s="45" t="s">
        <v>93</v>
      </c>
    </row>
    <row r="90" spans="1:56" ht="287.39999999999998" customHeight="1" x14ac:dyDescent="0.3">
      <c r="A90" s="41">
        <v>88</v>
      </c>
      <c r="B90" s="47" t="s">
        <v>323</v>
      </c>
      <c r="C90" s="42" t="s">
        <v>324</v>
      </c>
      <c r="D90" s="43" t="s">
        <v>86</v>
      </c>
      <c r="E90" s="43" t="s">
        <v>86</v>
      </c>
      <c r="F90" s="43" t="s">
        <v>86</v>
      </c>
      <c r="G90" s="43" t="s">
        <v>86</v>
      </c>
      <c r="H90" s="43" t="s">
        <v>86</v>
      </c>
      <c r="I90" s="43" t="s">
        <v>86</v>
      </c>
      <c r="J90" s="43" t="s">
        <v>86</v>
      </c>
      <c r="K90" s="43" t="s">
        <v>86</v>
      </c>
      <c r="L90" s="43" t="s">
        <v>86</v>
      </c>
      <c r="M90" s="43" t="s">
        <v>86</v>
      </c>
      <c r="N90" s="45" t="s">
        <v>87</v>
      </c>
      <c r="O90" s="42" t="s">
        <v>88</v>
      </c>
      <c r="P90" s="42" t="s">
        <v>89</v>
      </c>
      <c r="Q90" s="42" t="s">
        <v>88</v>
      </c>
      <c r="R90" s="43" t="s">
        <v>88</v>
      </c>
      <c r="S90" s="52" t="s">
        <v>90</v>
      </c>
      <c r="T90" s="43" t="s">
        <v>88</v>
      </c>
      <c r="U90" s="43" t="s">
        <v>88</v>
      </c>
      <c r="V90" s="55" t="s">
        <v>238</v>
      </c>
      <c r="W90" s="2" t="s">
        <v>328</v>
      </c>
      <c r="X90" s="45" t="s">
        <v>93</v>
      </c>
      <c r="Y90" s="45" t="s">
        <v>93</v>
      </c>
      <c r="Z90" s="43">
        <v>1</v>
      </c>
      <c r="AA90" s="43">
        <v>1</v>
      </c>
      <c r="AB90" s="43">
        <v>3</v>
      </c>
      <c r="AC90" s="43">
        <v>1</v>
      </c>
      <c r="AD90" s="43">
        <v>1</v>
      </c>
      <c r="AE90" s="46">
        <f t="shared" ref="AE90" si="203">(Z90*Z$1)+(AA90*AA$1)+(AB90*AB$1)+(AC90*AC$1)+(AD90*AD$1)</f>
        <v>1.2999999999999998</v>
      </c>
      <c r="AF90" s="43">
        <v>3</v>
      </c>
      <c r="AG90" s="43">
        <v>3</v>
      </c>
      <c r="AH90" s="46">
        <f t="shared" ref="AH90" si="204">(AF90*$AF$1)+(AG90*$AG$1)</f>
        <v>3</v>
      </c>
      <c r="AI90" s="47">
        <f t="shared" ref="AI90" si="205">AE90*AH90</f>
        <v>3.8999999999999995</v>
      </c>
      <c r="AJ90" s="30" t="str">
        <f t="shared" ref="AJ90" si="206">IF(AI90="","",IF(AI90&gt;16,"A",IF(AI90&gt;5,"M",IF(AI90&gt;2,"B","R"))))</f>
        <v>B</v>
      </c>
      <c r="AK90" s="2" t="s">
        <v>327</v>
      </c>
      <c r="AL90" s="2" t="s">
        <v>418</v>
      </c>
      <c r="AM90" s="43">
        <v>1</v>
      </c>
      <c r="AN90" s="2" t="s">
        <v>326</v>
      </c>
      <c r="AO90" s="43">
        <v>2</v>
      </c>
      <c r="AP90" s="2" t="s">
        <v>417</v>
      </c>
      <c r="AQ90" s="43">
        <v>4</v>
      </c>
      <c r="AR90" s="43">
        <f t="shared" si="186"/>
        <v>7</v>
      </c>
      <c r="AS90" s="30" t="str">
        <f t="shared" ref="AS90" si="207">IF(AR90="","",IF(AR90=0,"0%",IF(AR90&lt;=4,"50%",IF(AR90&gt;4,"80%"))))</f>
        <v>80%</v>
      </c>
      <c r="AT90" s="48">
        <f t="shared" si="188"/>
        <v>0.7799999999999998</v>
      </c>
      <c r="AU90" s="30" t="str">
        <f t="shared" ref="AU90" si="208">IF(AT90="","",IF(AT90&gt;16,"A",IF(AT90&gt;5,"M",IF(AT90&gt;2,"B","R"))))</f>
        <v>R</v>
      </c>
      <c r="AV90" s="30" t="s">
        <v>94</v>
      </c>
      <c r="AW90" s="45" t="s">
        <v>93</v>
      </c>
      <c r="AX90" s="45" t="s">
        <v>93</v>
      </c>
      <c r="AY90" s="45" t="s">
        <v>93</v>
      </c>
      <c r="AZ90" s="45" t="s">
        <v>93</v>
      </c>
      <c r="BA90" s="45" t="s">
        <v>93</v>
      </c>
      <c r="BB90" s="45" t="s">
        <v>93</v>
      </c>
      <c r="BC90" s="45" t="s">
        <v>93</v>
      </c>
      <c r="BD90" s="45" t="s">
        <v>93</v>
      </c>
    </row>
    <row r="91" spans="1:56" ht="260.39999999999998" customHeight="1" x14ac:dyDescent="0.3">
      <c r="A91" s="41">
        <v>89</v>
      </c>
      <c r="B91" s="47" t="s">
        <v>323</v>
      </c>
      <c r="C91" s="42" t="s">
        <v>329</v>
      </c>
      <c r="D91" s="43" t="s">
        <v>86</v>
      </c>
      <c r="E91" s="43" t="s">
        <v>86</v>
      </c>
      <c r="F91" s="43" t="s">
        <v>86</v>
      </c>
      <c r="G91" s="43" t="s">
        <v>86</v>
      </c>
      <c r="H91" s="43" t="s">
        <v>86</v>
      </c>
      <c r="I91" s="43" t="s">
        <v>86</v>
      </c>
      <c r="J91" s="43" t="s">
        <v>86</v>
      </c>
      <c r="K91" s="43" t="s">
        <v>86</v>
      </c>
      <c r="L91" s="43" t="s">
        <v>86</v>
      </c>
      <c r="M91" s="43" t="s">
        <v>86</v>
      </c>
      <c r="N91" s="45" t="s">
        <v>87</v>
      </c>
      <c r="O91" s="42" t="s">
        <v>88</v>
      </c>
      <c r="P91" s="42" t="s">
        <v>89</v>
      </c>
      <c r="Q91" s="42" t="s">
        <v>88</v>
      </c>
      <c r="R91" s="45" t="s">
        <v>127</v>
      </c>
      <c r="S91" s="52" t="s">
        <v>90</v>
      </c>
      <c r="T91" s="52" t="s">
        <v>90</v>
      </c>
      <c r="U91" s="43" t="s">
        <v>88</v>
      </c>
      <c r="V91" s="55" t="s">
        <v>91</v>
      </c>
      <c r="W91" s="57" t="s">
        <v>330</v>
      </c>
      <c r="X91" s="45" t="s">
        <v>93</v>
      </c>
      <c r="Y91" s="45" t="s">
        <v>93</v>
      </c>
      <c r="Z91" s="43">
        <v>1</v>
      </c>
      <c r="AA91" s="43">
        <v>5</v>
      </c>
      <c r="AB91" s="43">
        <v>3</v>
      </c>
      <c r="AC91" s="43">
        <v>1</v>
      </c>
      <c r="AD91" s="43">
        <v>1</v>
      </c>
      <c r="AE91" s="46">
        <f t="shared" si="182"/>
        <v>1.9</v>
      </c>
      <c r="AF91" s="43">
        <v>4</v>
      </c>
      <c r="AG91" s="43">
        <v>4</v>
      </c>
      <c r="AH91" s="46">
        <f t="shared" si="183"/>
        <v>4</v>
      </c>
      <c r="AI91" s="47">
        <f t="shared" si="184"/>
        <v>7.6</v>
      </c>
      <c r="AJ91" s="30" t="str">
        <f t="shared" si="185"/>
        <v>M</v>
      </c>
      <c r="AK91" s="2" t="s">
        <v>327</v>
      </c>
      <c r="AL91" s="2" t="s">
        <v>418</v>
      </c>
      <c r="AM91" s="43">
        <v>1</v>
      </c>
      <c r="AN91" s="2" t="s">
        <v>326</v>
      </c>
      <c r="AO91" s="43">
        <v>2</v>
      </c>
      <c r="AP91" s="2" t="s">
        <v>417</v>
      </c>
      <c r="AQ91" s="43">
        <v>4</v>
      </c>
      <c r="AR91" s="43">
        <f t="shared" si="186"/>
        <v>7</v>
      </c>
      <c r="AS91" s="30" t="str">
        <f t="shared" si="187"/>
        <v>80%</v>
      </c>
      <c r="AT91" s="48">
        <f t="shared" si="188"/>
        <v>1.5199999999999996</v>
      </c>
      <c r="AU91" s="30" t="str">
        <f t="shared" si="189"/>
        <v>R</v>
      </c>
      <c r="AV91" s="30" t="s">
        <v>94</v>
      </c>
      <c r="AW91" s="45" t="s">
        <v>93</v>
      </c>
      <c r="AX91" s="45" t="s">
        <v>93</v>
      </c>
      <c r="AY91" s="45" t="s">
        <v>93</v>
      </c>
      <c r="AZ91" s="45" t="s">
        <v>93</v>
      </c>
      <c r="BA91" s="45" t="s">
        <v>93</v>
      </c>
      <c r="BB91" s="45" t="s">
        <v>93</v>
      </c>
      <c r="BC91" s="45" t="s">
        <v>93</v>
      </c>
      <c r="BD91" s="45" t="s">
        <v>93</v>
      </c>
    </row>
    <row r="92" spans="1:56" ht="280.95" customHeight="1" x14ac:dyDescent="0.3">
      <c r="A92" s="41">
        <v>90</v>
      </c>
      <c r="B92" s="47" t="s">
        <v>331</v>
      </c>
      <c r="C92" s="42" t="s">
        <v>332</v>
      </c>
      <c r="D92" s="43" t="s">
        <v>86</v>
      </c>
      <c r="E92" s="43" t="s">
        <v>86</v>
      </c>
      <c r="F92" s="43" t="s">
        <v>86</v>
      </c>
      <c r="G92" s="43" t="s">
        <v>86</v>
      </c>
      <c r="H92" s="43" t="s">
        <v>86</v>
      </c>
      <c r="I92" s="43" t="s">
        <v>86</v>
      </c>
      <c r="J92" s="43" t="s">
        <v>86</v>
      </c>
      <c r="K92" s="43" t="s">
        <v>86</v>
      </c>
      <c r="L92" s="43" t="s">
        <v>86</v>
      </c>
      <c r="M92" s="43" t="s">
        <v>86</v>
      </c>
      <c r="N92" s="42" t="s">
        <v>87</v>
      </c>
      <c r="O92" s="42" t="s">
        <v>88</v>
      </c>
      <c r="P92" s="42" t="s">
        <v>89</v>
      </c>
      <c r="Q92" s="42" t="s">
        <v>88</v>
      </c>
      <c r="R92" s="45" t="s">
        <v>90</v>
      </c>
      <c r="S92" s="52" t="s">
        <v>90</v>
      </c>
      <c r="T92" s="52" t="s">
        <v>90</v>
      </c>
      <c r="U92" s="43" t="s">
        <v>88</v>
      </c>
      <c r="V92" s="55" t="s">
        <v>91</v>
      </c>
      <c r="W92" s="57" t="s">
        <v>333</v>
      </c>
      <c r="X92" s="45" t="s">
        <v>93</v>
      </c>
      <c r="Y92" s="45" t="s">
        <v>93</v>
      </c>
      <c r="Z92" s="43">
        <v>5</v>
      </c>
      <c r="AA92" s="43">
        <v>1</v>
      </c>
      <c r="AB92" s="43">
        <v>3</v>
      </c>
      <c r="AC92" s="43">
        <v>1</v>
      </c>
      <c r="AD92" s="43">
        <v>1</v>
      </c>
      <c r="AE92" s="46">
        <f t="shared" si="182"/>
        <v>2.6999999999999997</v>
      </c>
      <c r="AF92" s="43">
        <v>3</v>
      </c>
      <c r="AG92" s="43">
        <v>3</v>
      </c>
      <c r="AH92" s="46">
        <f t="shared" si="183"/>
        <v>3</v>
      </c>
      <c r="AI92" s="47">
        <f t="shared" si="184"/>
        <v>8.1</v>
      </c>
      <c r="AJ92" s="30" t="str">
        <f t="shared" si="185"/>
        <v>M</v>
      </c>
      <c r="AK92" s="2" t="s">
        <v>327</v>
      </c>
      <c r="AL92" s="2" t="s">
        <v>418</v>
      </c>
      <c r="AM92" s="43">
        <v>1</v>
      </c>
      <c r="AN92" s="2" t="s">
        <v>326</v>
      </c>
      <c r="AO92" s="43">
        <v>2</v>
      </c>
      <c r="AP92" s="2" t="s">
        <v>417</v>
      </c>
      <c r="AQ92" s="43">
        <v>4</v>
      </c>
      <c r="AR92" s="43">
        <f t="shared" si="186"/>
        <v>7</v>
      </c>
      <c r="AS92" s="30" t="str">
        <f t="shared" si="187"/>
        <v>80%</v>
      </c>
      <c r="AT92" s="48">
        <f t="shared" si="188"/>
        <v>1.6199999999999992</v>
      </c>
      <c r="AU92" s="30" t="str">
        <f t="shared" si="189"/>
        <v>R</v>
      </c>
      <c r="AV92" s="30" t="s">
        <v>94</v>
      </c>
      <c r="AW92" s="45" t="s">
        <v>93</v>
      </c>
      <c r="AX92" s="45" t="s">
        <v>93</v>
      </c>
      <c r="AY92" s="45" t="s">
        <v>93</v>
      </c>
      <c r="AZ92" s="45" t="s">
        <v>93</v>
      </c>
      <c r="BA92" s="45" t="s">
        <v>93</v>
      </c>
      <c r="BB92" s="45" t="s">
        <v>93</v>
      </c>
      <c r="BC92" s="45" t="s">
        <v>93</v>
      </c>
      <c r="BD92" s="45" t="s">
        <v>93</v>
      </c>
    </row>
    <row r="93" spans="1:56" ht="280.95" customHeight="1" x14ac:dyDescent="0.3">
      <c r="A93" s="41">
        <v>91</v>
      </c>
      <c r="B93" s="47" t="s">
        <v>331</v>
      </c>
      <c r="C93" s="42" t="s">
        <v>332</v>
      </c>
      <c r="D93" s="43" t="s">
        <v>86</v>
      </c>
      <c r="E93" s="43" t="s">
        <v>86</v>
      </c>
      <c r="F93" s="43" t="s">
        <v>86</v>
      </c>
      <c r="G93" s="43" t="s">
        <v>86</v>
      </c>
      <c r="H93" s="43" t="s">
        <v>86</v>
      </c>
      <c r="I93" s="43" t="s">
        <v>86</v>
      </c>
      <c r="J93" s="43" t="s">
        <v>86</v>
      </c>
      <c r="K93" s="43" t="s">
        <v>86</v>
      </c>
      <c r="L93" s="43" t="s">
        <v>86</v>
      </c>
      <c r="M93" s="43" t="s">
        <v>86</v>
      </c>
      <c r="N93" s="42" t="s">
        <v>87</v>
      </c>
      <c r="O93" s="42" t="s">
        <v>88</v>
      </c>
      <c r="P93" s="42" t="s">
        <v>89</v>
      </c>
      <c r="Q93" s="42" t="s">
        <v>88</v>
      </c>
      <c r="R93" s="43" t="s">
        <v>88</v>
      </c>
      <c r="S93" s="52" t="s">
        <v>90</v>
      </c>
      <c r="T93" s="43" t="s">
        <v>88</v>
      </c>
      <c r="U93" s="43" t="s">
        <v>88</v>
      </c>
      <c r="V93" s="55" t="s">
        <v>334</v>
      </c>
      <c r="W93" s="57" t="s">
        <v>335</v>
      </c>
      <c r="X93" s="45" t="s">
        <v>93</v>
      </c>
      <c r="Y93" s="45" t="s">
        <v>93</v>
      </c>
      <c r="Z93" s="43">
        <v>5</v>
      </c>
      <c r="AA93" s="43">
        <v>1</v>
      </c>
      <c r="AB93" s="43">
        <v>3</v>
      </c>
      <c r="AC93" s="43">
        <v>1</v>
      </c>
      <c r="AD93" s="43">
        <v>1</v>
      </c>
      <c r="AE93" s="46">
        <f t="shared" ref="AE93" si="209">(Z93*Z$1)+(AA93*AA$1)+(AB93*AB$1)+(AC93*AC$1)+(AD93*AD$1)</f>
        <v>2.6999999999999997</v>
      </c>
      <c r="AF93" s="43">
        <v>3</v>
      </c>
      <c r="AG93" s="43">
        <v>3</v>
      </c>
      <c r="AH93" s="46">
        <f t="shared" ref="AH93" si="210">(AF93*$AF$1)+(AG93*$AG$1)</f>
        <v>3</v>
      </c>
      <c r="AI93" s="47">
        <f t="shared" ref="AI93" si="211">AE93*AH93</f>
        <v>8.1</v>
      </c>
      <c r="AJ93" s="30" t="str">
        <f t="shared" ref="AJ93" si="212">IF(AI93="","",IF(AI93&gt;16,"A",IF(AI93&gt;5,"M",IF(AI93&gt;2,"B","R"))))</f>
        <v>M</v>
      </c>
      <c r="AK93" s="2" t="s">
        <v>337</v>
      </c>
      <c r="AL93" s="2" t="s">
        <v>418</v>
      </c>
      <c r="AM93" s="43">
        <v>1</v>
      </c>
      <c r="AN93" s="2" t="s">
        <v>336</v>
      </c>
      <c r="AO93" s="43">
        <v>2</v>
      </c>
      <c r="AP93" s="2" t="s">
        <v>417</v>
      </c>
      <c r="AQ93" s="43">
        <v>3</v>
      </c>
      <c r="AR93" s="43">
        <f t="shared" si="186"/>
        <v>6</v>
      </c>
      <c r="AS93" s="30" t="str">
        <f t="shared" ref="AS93" si="213">IF(AR93="","",IF(AR93=0,"0%",IF(AR93&lt;=4,"50%",IF(AR93&gt;4,"80%"))))</f>
        <v>80%</v>
      </c>
      <c r="AT93" s="48">
        <f t="shared" si="188"/>
        <v>1.6199999999999992</v>
      </c>
      <c r="AU93" s="30" t="str">
        <f t="shared" ref="AU93" si="214">IF(AT93="","",IF(AT93&gt;16,"A",IF(AT93&gt;5,"M",IF(AT93&gt;2,"B","R"))))</f>
        <v>R</v>
      </c>
      <c r="AV93" s="30" t="s">
        <v>94</v>
      </c>
      <c r="AW93" s="45" t="s">
        <v>93</v>
      </c>
      <c r="AX93" s="45" t="s">
        <v>93</v>
      </c>
      <c r="AY93" s="45" t="s">
        <v>93</v>
      </c>
      <c r="AZ93" s="45" t="s">
        <v>93</v>
      </c>
      <c r="BA93" s="45" t="s">
        <v>93</v>
      </c>
      <c r="BB93" s="45" t="s">
        <v>93</v>
      </c>
      <c r="BC93" s="45" t="s">
        <v>93</v>
      </c>
      <c r="BD93" s="45" t="s">
        <v>93</v>
      </c>
    </row>
    <row r="94" spans="1:56" ht="271.95" customHeight="1" x14ac:dyDescent="0.3">
      <c r="A94" s="41">
        <v>92</v>
      </c>
      <c r="B94" s="47" t="s">
        <v>338</v>
      </c>
      <c r="C94" s="42" t="s">
        <v>339</v>
      </c>
      <c r="D94" s="56" t="s">
        <v>93</v>
      </c>
      <c r="E94" s="43" t="s">
        <v>86</v>
      </c>
      <c r="F94" s="43" t="s">
        <v>86</v>
      </c>
      <c r="G94" s="43" t="s">
        <v>86</v>
      </c>
      <c r="H94" s="43" t="s">
        <v>86</v>
      </c>
      <c r="I94" s="43" t="s">
        <v>86</v>
      </c>
      <c r="J94" s="43" t="s">
        <v>86</v>
      </c>
      <c r="K94" s="56" t="s">
        <v>93</v>
      </c>
      <c r="L94" s="43" t="s">
        <v>86</v>
      </c>
      <c r="M94" s="43" t="s">
        <v>86</v>
      </c>
      <c r="N94" s="45" t="s">
        <v>340</v>
      </c>
      <c r="O94" s="42" t="s">
        <v>341</v>
      </c>
      <c r="P94" s="42" t="s">
        <v>212</v>
      </c>
      <c r="Q94" s="42" t="s">
        <v>88</v>
      </c>
      <c r="R94" s="45" t="s">
        <v>127</v>
      </c>
      <c r="S94" s="52" t="s">
        <v>90</v>
      </c>
      <c r="T94" s="52" t="s">
        <v>90</v>
      </c>
      <c r="U94" s="43" t="s">
        <v>88</v>
      </c>
      <c r="V94" s="55" t="s">
        <v>91</v>
      </c>
      <c r="W94" s="57" t="s">
        <v>342</v>
      </c>
      <c r="X94" s="45" t="s">
        <v>93</v>
      </c>
      <c r="Y94" s="45" t="s">
        <v>93</v>
      </c>
      <c r="Z94" s="43">
        <v>5</v>
      </c>
      <c r="AA94" s="43">
        <v>1</v>
      </c>
      <c r="AB94" s="43">
        <v>3</v>
      </c>
      <c r="AC94" s="43">
        <v>1</v>
      </c>
      <c r="AD94" s="43">
        <v>1</v>
      </c>
      <c r="AE94" s="46">
        <f t="shared" si="182"/>
        <v>2.6999999999999997</v>
      </c>
      <c r="AF94" s="43">
        <v>3</v>
      </c>
      <c r="AG94" s="43">
        <v>3</v>
      </c>
      <c r="AH94" s="46">
        <f t="shared" si="183"/>
        <v>3</v>
      </c>
      <c r="AI94" s="47">
        <f t="shared" si="184"/>
        <v>8.1</v>
      </c>
      <c r="AJ94" s="30" t="str">
        <f t="shared" si="185"/>
        <v>M</v>
      </c>
      <c r="AK94" s="2" t="s">
        <v>344</v>
      </c>
      <c r="AL94" s="2" t="s">
        <v>418</v>
      </c>
      <c r="AM94" s="43">
        <v>1</v>
      </c>
      <c r="AN94" s="2" t="s">
        <v>343</v>
      </c>
      <c r="AO94" s="43">
        <v>2</v>
      </c>
      <c r="AP94" s="2" t="s">
        <v>417</v>
      </c>
      <c r="AQ94" s="43">
        <v>3</v>
      </c>
      <c r="AR94" s="43">
        <f t="shared" si="186"/>
        <v>6</v>
      </c>
      <c r="AS94" s="30" t="str">
        <f t="shared" si="187"/>
        <v>80%</v>
      </c>
      <c r="AT94" s="48">
        <f t="shared" si="188"/>
        <v>1.6199999999999992</v>
      </c>
      <c r="AU94" s="30" t="str">
        <f t="shared" si="189"/>
        <v>R</v>
      </c>
      <c r="AV94" s="30" t="s">
        <v>94</v>
      </c>
      <c r="AW94" s="45" t="s">
        <v>93</v>
      </c>
      <c r="AX94" s="27" t="s">
        <v>345</v>
      </c>
      <c r="AY94" s="27" t="s">
        <v>132</v>
      </c>
      <c r="AZ94" s="27" t="s">
        <v>346</v>
      </c>
      <c r="BA94" s="27" t="s">
        <v>161</v>
      </c>
      <c r="BB94" s="27" t="s">
        <v>347</v>
      </c>
      <c r="BC94" s="27" t="s">
        <v>348</v>
      </c>
      <c r="BD94" s="27" t="s">
        <v>134</v>
      </c>
    </row>
    <row r="95" spans="1:56" ht="271.95" customHeight="1" x14ac:dyDescent="0.3">
      <c r="A95" s="41">
        <v>93</v>
      </c>
      <c r="B95" s="47" t="s">
        <v>338</v>
      </c>
      <c r="C95" s="42" t="s">
        <v>339</v>
      </c>
      <c r="D95" s="56" t="s">
        <v>93</v>
      </c>
      <c r="E95" s="43" t="s">
        <v>86</v>
      </c>
      <c r="F95" s="43" t="s">
        <v>86</v>
      </c>
      <c r="G95" s="43" t="s">
        <v>86</v>
      </c>
      <c r="H95" s="43" t="s">
        <v>86</v>
      </c>
      <c r="I95" s="43" t="s">
        <v>86</v>
      </c>
      <c r="J95" s="43" t="s">
        <v>86</v>
      </c>
      <c r="K95" s="56" t="s">
        <v>93</v>
      </c>
      <c r="L95" s="43" t="s">
        <v>86</v>
      </c>
      <c r="M95" s="43" t="s">
        <v>86</v>
      </c>
      <c r="N95" s="45" t="s">
        <v>340</v>
      </c>
      <c r="O95" s="42" t="s">
        <v>341</v>
      </c>
      <c r="P95" s="42" t="s">
        <v>212</v>
      </c>
      <c r="Q95" s="42" t="s">
        <v>88</v>
      </c>
      <c r="R95" s="43" t="s">
        <v>88</v>
      </c>
      <c r="S95" s="52" t="s">
        <v>90</v>
      </c>
      <c r="T95" s="43" t="s">
        <v>88</v>
      </c>
      <c r="U95" s="43" t="s">
        <v>88</v>
      </c>
      <c r="V95" s="55" t="s">
        <v>334</v>
      </c>
      <c r="W95" s="2" t="s">
        <v>349</v>
      </c>
      <c r="X95" s="45" t="s">
        <v>93</v>
      </c>
      <c r="Y95" s="45" t="s">
        <v>93</v>
      </c>
      <c r="Z95" s="43">
        <v>5</v>
      </c>
      <c r="AA95" s="43">
        <v>1</v>
      </c>
      <c r="AB95" s="43">
        <v>3</v>
      </c>
      <c r="AC95" s="43">
        <v>1</v>
      </c>
      <c r="AD95" s="43">
        <v>1</v>
      </c>
      <c r="AE95" s="46">
        <f t="shared" ref="AE95" si="215">(Z95*Z$1)+(AA95*AA$1)+(AB95*AB$1)+(AC95*AC$1)+(AD95*AD$1)</f>
        <v>2.6999999999999997</v>
      </c>
      <c r="AF95" s="43">
        <v>3</v>
      </c>
      <c r="AG95" s="43">
        <v>3</v>
      </c>
      <c r="AH95" s="46">
        <f t="shared" ref="AH95" si="216">(AF95*$AF$1)+(AG95*$AG$1)</f>
        <v>3</v>
      </c>
      <c r="AI95" s="47">
        <f t="shared" ref="AI95" si="217">AE95*AH95</f>
        <v>8.1</v>
      </c>
      <c r="AJ95" s="30" t="str">
        <f t="shared" ref="AJ95" si="218">IF(AI95="","",IF(AI95&gt;16,"A",IF(AI95&gt;5,"M",IF(AI95&gt;2,"B","R"))))</f>
        <v>M</v>
      </c>
      <c r="AK95" s="2" t="s">
        <v>344</v>
      </c>
      <c r="AL95" s="2" t="s">
        <v>418</v>
      </c>
      <c r="AM95" s="43">
        <v>1</v>
      </c>
      <c r="AN95" s="2" t="s">
        <v>343</v>
      </c>
      <c r="AO95" s="43">
        <v>2</v>
      </c>
      <c r="AP95" s="2" t="s">
        <v>417</v>
      </c>
      <c r="AQ95" s="43">
        <v>3</v>
      </c>
      <c r="AR95" s="43">
        <f t="shared" si="186"/>
        <v>6</v>
      </c>
      <c r="AS95" s="30" t="str">
        <f t="shared" ref="AS95" si="219">IF(AR95="","",IF(AR95=0,"0%",IF(AR95&lt;=4,"50%",IF(AR95&gt;4,"80%"))))</f>
        <v>80%</v>
      </c>
      <c r="AT95" s="48">
        <f t="shared" si="188"/>
        <v>1.6199999999999992</v>
      </c>
      <c r="AU95" s="30" t="str">
        <f t="shared" ref="AU95" si="220">IF(AT95="","",IF(AT95&gt;16,"A",IF(AT95&gt;5,"M",IF(AT95&gt;2,"B","R"))))</f>
        <v>R</v>
      </c>
      <c r="AV95" s="30" t="s">
        <v>94</v>
      </c>
      <c r="AW95" s="45" t="s">
        <v>93</v>
      </c>
      <c r="AX95" s="45" t="s">
        <v>345</v>
      </c>
      <c r="AY95" s="45" t="s">
        <v>132</v>
      </c>
      <c r="AZ95" s="45" t="s">
        <v>346</v>
      </c>
      <c r="BA95" s="45" t="s">
        <v>161</v>
      </c>
      <c r="BB95" s="45" t="s">
        <v>347</v>
      </c>
      <c r="BC95" s="45" t="s">
        <v>348</v>
      </c>
      <c r="BD95" s="45" t="s">
        <v>134</v>
      </c>
    </row>
    <row r="96" spans="1:56" ht="299.39999999999998" customHeight="1" x14ac:dyDescent="0.3">
      <c r="A96" s="41">
        <v>94</v>
      </c>
      <c r="B96" s="38" t="s">
        <v>350</v>
      </c>
      <c r="C96" s="42" t="s">
        <v>350</v>
      </c>
      <c r="D96" s="56" t="s">
        <v>93</v>
      </c>
      <c r="E96" s="43" t="s">
        <v>86</v>
      </c>
      <c r="F96" s="56" t="s">
        <v>93</v>
      </c>
      <c r="G96" s="56" t="s">
        <v>93</v>
      </c>
      <c r="H96" s="56" t="s">
        <v>93</v>
      </c>
      <c r="I96" s="56" t="s">
        <v>93</v>
      </c>
      <c r="J96" s="56" t="s">
        <v>93</v>
      </c>
      <c r="K96" s="56" t="s">
        <v>93</v>
      </c>
      <c r="L96" s="56" t="s">
        <v>93</v>
      </c>
      <c r="M96" s="56" t="s">
        <v>93</v>
      </c>
      <c r="N96" s="45" t="s">
        <v>224</v>
      </c>
      <c r="O96" s="42" t="s">
        <v>90</v>
      </c>
      <c r="P96" s="42" t="s">
        <v>126</v>
      </c>
      <c r="Q96" s="42" t="s">
        <v>90</v>
      </c>
      <c r="R96" s="45" t="s">
        <v>127</v>
      </c>
      <c r="S96" s="52" t="s">
        <v>90</v>
      </c>
      <c r="T96" s="52" t="s">
        <v>90</v>
      </c>
      <c r="U96" s="43" t="s">
        <v>88</v>
      </c>
      <c r="V96" s="55" t="s">
        <v>91</v>
      </c>
      <c r="W96" s="57" t="s">
        <v>351</v>
      </c>
      <c r="X96" s="45" t="s">
        <v>93</v>
      </c>
      <c r="Y96" s="45" t="s">
        <v>93</v>
      </c>
      <c r="Z96" s="43">
        <v>5</v>
      </c>
      <c r="AA96" s="43">
        <v>5</v>
      </c>
      <c r="AB96" s="43">
        <v>3</v>
      </c>
      <c r="AC96" s="43">
        <v>1</v>
      </c>
      <c r="AD96" s="43">
        <v>5</v>
      </c>
      <c r="AE96" s="46">
        <f t="shared" si="182"/>
        <v>3.9000000000000004</v>
      </c>
      <c r="AF96" s="43">
        <v>5</v>
      </c>
      <c r="AG96" s="43">
        <v>5</v>
      </c>
      <c r="AH96" s="46">
        <f t="shared" si="183"/>
        <v>5</v>
      </c>
      <c r="AI96" s="47">
        <f t="shared" si="184"/>
        <v>19.5</v>
      </c>
      <c r="AJ96" s="30" t="str">
        <f t="shared" si="185"/>
        <v>A</v>
      </c>
      <c r="AK96" s="2" t="s">
        <v>353</v>
      </c>
      <c r="AL96" s="2" t="s">
        <v>418</v>
      </c>
      <c r="AM96" s="43">
        <v>1</v>
      </c>
      <c r="AN96" s="2" t="s">
        <v>352</v>
      </c>
      <c r="AO96" s="43">
        <v>2</v>
      </c>
      <c r="AP96" s="2" t="s">
        <v>417</v>
      </c>
      <c r="AQ96" s="43">
        <v>4</v>
      </c>
      <c r="AR96" s="43">
        <f t="shared" si="186"/>
        <v>7</v>
      </c>
      <c r="AS96" s="30" t="str">
        <f t="shared" si="187"/>
        <v>80%</v>
      </c>
      <c r="AT96" s="48">
        <f t="shared" si="188"/>
        <v>3.8999999999999986</v>
      </c>
      <c r="AU96" s="30" t="str">
        <f t="shared" si="189"/>
        <v>B</v>
      </c>
      <c r="AV96" s="30" t="s">
        <v>94</v>
      </c>
      <c r="AW96" s="45" t="s">
        <v>93</v>
      </c>
      <c r="AX96" s="45" t="s">
        <v>93</v>
      </c>
      <c r="AY96" s="45" t="s">
        <v>93</v>
      </c>
      <c r="AZ96" s="45" t="s">
        <v>93</v>
      </c>
      <c r="BA96" s="45" t="s">
        <v>93</v>
      </c>
      <c r="BB96" s="45" t="s">
        <v>93</v>
      </c>
      <c r="BC96" s="45" t="s">
        <v>93</v>
      </c>
      <c r="BD96" s="45" t="s">
        <v>93</v>
      </c>
    </row>
    <row r="97" spans="1:56" ht="299.39999999999998" customHeight="1" x14ac:dyDescent="0.3">
      <c r="A97" s="41">
        <v>95</v>
      </c>
      <c r="B97" s="38" t="s">
        <v>350</v>
      </c>
      <c r="C97" s="42" t="s">
        <v>350</v>
      </c>
      <c r="D97" s="56" t="s">
        <v>93</v>
      </c>
      <c r="E97" s="43" t="s">
        <v>86</v>
      </c>
      <c r="F97" s="56" t="s">
        <v>93</v>
      </c>
      <c r="G97" s="56" t="s">
        <v>93</v>
      </c>
      <c r="H97" s="56" t="s">
        <v>93</v>
      </c>
      <c r="I97" s="56" t="s">
        <v>93</v>
      </c>
      <c r="J97" s="56" t="s">
        <v>93</v>
      </c>
      <c r="K97" s="56" t="s">
        <v>93</v>
      </c>
      <c r="L97" s="56" t="s">
        <v>93</v>
      </c>
      <c r="M97" s="56" t="s">
        <v>93</v>
      </c>
      <c r="N97" s="45" t="s">
        <v>224</v>
      </c>
      <c r="O97" s="42" t="s">
        <v>90</v>
      </c>
      <c r="P97" s="42" t="s">
        <v>126</v>
      </c>
      <c r="Q97" s="42" t="s">
        <v>90</v>
      </c>
      <c r="R97" s="43" t="s">
        <v>88</v>
      </c>
      <c r="S97" s="52" t="s">
        <v>90</v>
      </c>
      <c r="T97" s="43" t="s">
        <v>88</v>
      </c>
      <c r="U97" s="43" t="s">
        <v>88</v>
      </c>
      <c r="V97" s="55" t="s">
        <v>107</v>
      </c>
      <c r="W97" s="57" t="s">
        <v>413</v>
      </c>
      <c r="X97" s="45" t="s">
        <v>93</v>
      </c>
      <c r="Y97" s="45" t="s">
        <v>93</v>
      </c>
      <c r="Z97" s="43">
        <v>5</v>
      </c>
      <c r="AA97" s="43">
        <v>5</v>
      </c>
      <c r="AB97" s="43">
        <v>3</v>
      </c>
      <c r="AC97" s="43">
        <v>1</v>
      </c>
      <c r="AD97" s="43">
        <v>5</v>
      </c>
      <c r="AE97" s="46">
        <f t="shared" ref="AE97" si="221">(Z97*Z$1)+(AA97*AA$1)+(AB97*AB$1)+(AC97*AC$1)+(AD97*AD$1)</f>
        <v>3.9000000000000004</v>
      </c>
      <c r="AF97" s="43">
        <v>4</v>
      </c>
      <c r="AG97" s="43">
        <v>4</v>
      </c>
      <c r="AH97" s="46">
        <f t="shared" ref="AH97" si="222">(AF97*$AF$1)+(AG97*$AG$1)</f>
        <v>4</v>
      </c>
      <c r="AI97" s="47">
        <f t="shared" ref="AI97" si="223">AE97*AH97</f>
        <v>15.600000000000001</v>
      </c>
      <c r="AJ97" s="30" t="str">
        <f t="shared" ref="AJ97" si="224">IF(AI97="","",IF(AI97&gt;16,"A",IF(AI97&gt;5,"M",IF(AI97&gt;2,"B","R"))))</f>
        <v>M</v>
      </c>
      <c r="AK97" s="2" t="s">
        <v>353</v>
      </c>
      <c r="AL97" s="2" t="s">
        <v>418</v>
      </c>
      <c r="AM97" s="43">
        <v>1</v>
      </c>
      <c r="AN97" s="2" t="s">
        <v>352</v>
      </c>
      <c r="AO97" s="43">
        <v>2</v>
      </c>
      <c r="AP97" s="2" t="s">
        <v>417</v>
      </c>
      <c r="AQ97" s="43">
        <v>4</v>
      </c>
      <c r="AR97" s="43">
        <f t="shared" si="186"/>
        <v>7</v>
      </c>
      <c r="AS97" s="30" t="str">
        <f t="shared" ref="AS97" si="225">IF(AR97="","",IF(AR97=0,"0%",IF(AR97&lt;=4,"50%",IF(AR97&gt;4,"80%"))))</f>
        <v>80%</v>
      </c>
      <c r="AT97" s="48">
        <f t="shared" si="188"/>
        <v>3.1199999999999992</v>
      </c>
      <c r="AU97" s="30" t="str">
        <f t="shared" ref="AU97" si="226">IF(AT97="","",IF(AT97&gt;16,"A",IF(AT97&gt;5,"M",IF(AT97&gt;2,"B","R"))))</f>
        <v>B</v>
      </c>
      <c r="AV97" s="30" t="s">
        <v>94</v>
      </c>
      <c r="AW97" s="45" t="s">
        <v>93</v>
      </c>
      <c r="AX97" s="45" t="s">
        <v>93</v>
      </c>
      <c r="AY97" s="45" t="s">
        <v>93</v>
      </c>
      <c r="AZ97" s="45" t="s">
        <v>93</v>
      </c>
      <c r="BA97" s="45" t="s">
        <v>93</v>
      </c>
      <c r="BB97" s="45" t="s">
        <v>93</v>
      </c>
      <c r="BC97" s="45" t="s">
        <v>93</v>
      </c>
      <c r="BD97" s="45" t="s">
        <v>93</v>
      </c>
    </row>
    <row r="98" spans="1:56" ht="272.39999999999998" customHeight="1" x14ac:dyDescent="0.3">
      <c r="A98" s="41">
        <v>96</v>
      </c>
      <c r="B98" s="47" t="s">
        <v>354</v>
      </c>
      <c r="C98" s="42" t="s">
        <v>355</v>
      </c>
      <c r="D98" s="56" t="s">
        <v>93</v>
      </c>
      <c r="E98" s="43" t="s">
        <v>86</v>
      </c>
      <c r="F98" s="56" t="s">
        <v>93</v>
      </c>
      <c r="G98" s="56" t="s">
        <v>93</v>
      </c>
      <c r="H98" s="56" t="s">
        <v>93</v>
      </c>
      <c r="I98" s="56" t="s">
        <v>93</v>
      </c>
      <c r="J98" s="56" t="s">
        <v>86</v>
      </c>
      <c r="K98" s="56" t="s">
        <v>93</v>
      </c>
      <c r="L98" s="56" t="s">
        <v>93</v>
      </c>
      <c r="M98" s="56" t="s">
        <v>93</v>
      </c>
      <c r="N98" s="45" t="s">
        <v>356</v>
      </c>
      <c r="O98" s="42" t="s">
        <v>90</v>
      </c>
      <c r="P98" s="42" t="s">
        <v>212</v>
      </c>
      <c r="Q98" s="42" t="s">
        <v>90</v>
      </c>
      <c r="R98" s="45" t="s">
        <v>127</v>
      </c>
      <c r="S98" s="52" t="s">
        <v>90</v>
      </c>
      <c r="T98" s="52" t="s">
        <v>90</v>
      </c>
      <c r="U98" s="43" t="s">
        <v>88</v>
      </c>
      <c r="V98" s="55" t="s">
        <v>91</v>
      </c>
      <c r="W98" s="57" t="s">
        <v>357</v>
      </c>
      <c r="X98" s="45" t="s">
        <v>93</v>
      </c>
      <c r="Y98" s="45" t="s">
        <v>93</v>
      </c>
      <c r="Z98" s="43">
        <v>3</v>
      </c>
      <c r="AA98" s="43">
        <v>3</v>
      </c>
      <c r="AB98" s="43">
        <v>3</v>
      </c>
      <c r="AC98" s="43">
        <v>1</v>
      </c>
      <c r="AD98" s="43">
        <v>3</v>
      </c>
      <c r="AE98" s="46">
        <f t="shared" si="182"/>
        <v>2.5999999999999996</v>
      </c>
      <c r="AF98" s="43">
        <v>3</v>
      </c>
      <c r="AG98" s="43">
        <v>4</v>
      </c>
      <c r="AH98" s="46">
        <f t="shared" si="183"/>
        <v>3.6</v>
      </c>
      <c r="AI98" s="47">
        <f t="shared" si="184"/>
        <v>9.36</v>
      </c>
      <c r="AJ98" s="30" t="str">
        <f t="shared" si="185"/>
        <v>M</v>
      </c>
      <c r="AK98" s="2" t="s">
        <v>359</v>
      </c>
      <c r="AL98" s="2" t="s">
        <v>418</v>
      </c>
      <c r="AM98" s="43">
        <v>1</v>
      </c>
      <c r="AN98" s="3" t="s">
        <v>358</v>
      </c>
      <c r="AO98" s="43">
        <v>1</v>
      </c>
      <c r="AP98" s="2" t="s">
        <v>417</v>
      </c>
      <c r="AQ98" s="43">
        <v>2</v>
      </c>
      <c r="AR98" s="43">
        <f t="shared" si="186"/>
        <v>4</v>
      </c>
      <c r="AS98" s="30" t="str">
        <f t="shared" si="187"/>
        <v>50%</v>
      </c>
      <c r="AT98" s="48">
        <f t="shared" si="188"/>
        <v>4.68</v>
      </c>
      <c r="AU98" s="30" t="str">
        <f t="shared" si="189"/>
        <v>B</v>
      </c>
      <c r="AV98" s="30" t="s">
        <v>94</v>
      </c>
      <c r="AW98" s="45" t="s">
        <v>93</v>
      </c>
      <c r="AX98" s="45" t="s">
        <v>93</v>
      </c>
      <c r="AY98" s="45" t="s">
        <v>93</v>
      </c>
      <c r="AZ98" s="45" t="s">
        <v>93</v>
      </c>
      <c r="BA98" s="45" t="s">
        <v>93</v>
      </c>
      <c r="BB98" s="45" t="s">
        <v>93</v>
      </c>
      <c r="BC98" s="45" t="s">
        <v>93</v>
      </c>
      <c r="BD98" s="45" t="s">
        <v>93</v>
      </c>
    </row>
    <row r="99" spans="1:56" ht="273.60000000000002" customHeight="1" x14ac:dyDescent="0.3">
      <c r="A99" s="41">
        <v>97</v>
      </c>
      <c r="B99" s="47" t="s">
        <v>354</v>
      </c>
      <c r="C99" s="42" t="s">
        <v>440</v>
      </c>
      <c r="D99" s="56" t="s">
        <v>93</v>
      </c>
      <c r="E99" s="43" t="s">
        <v>86</v>
      </c>
      <c r="F99" s="43" t="s">
        <v>86</v>
      </c>
      <c r="G99" s="43" t="s">
        <v>86</v>
      </c>
      <c r="H99" s="43" t="s">
        <v>86</v>
      </c>
      <c r="I99" s="43" t="s">
        <v>86</v>
      </c>
      <c r="J99" s="43" t="s">
        <v>86</v>
      </c>
      <c r="K99" s="43" t="s">
        <v>86</v>
      </c>
      <c r="L99" s="43" t="s">
        <v>86</v>
      </c>
      <c r="M99" s="43" t="s">
        <v>86</v>
      </c>
      <c r="N99" s="45" t="s">
        <v>360</v>
      </c>
      <c r="O99" s="42" t="s">
        <v>361</v>
      </c>
      <c r="P99" s="42" t="s">
        <v>212</v>
      </c>
      <c r="Q99" s="42" t="s">
        <v>362</v>
      </c>
      <c r="R99" s="45" t="s">
        <v>127</v>
      </c>
      <c r="S99" s="52" t="s">
        <v>90</v>
      </c>
      <c r="T99" s="52" t="s">
        <v>90</v>
      </c>
      <c r="U99" s="43" t="s">
        <v>88</v>
      </c>
      <c r="V99" s="55" t="s">
        <v>91</v>
      </c>
      <c r="W99" s="57" t="s">
        <v>363</v>
      </c>
      <c r="X99" s="45" t="s">
        <v>93</v>
      </c>
      <c r="Y99" s="45" t="s">
        <v>93</v>
      </c>
      <c r="Z99" s="43">
        <v>5</v>
      </c>
      <c r="AA99" s="43">
        <v>5</v>
      </c>
      <c r="AB99" s="43">
        <v>3</v>
      </c>
      <c r="AC99" s="43">
        <v>1</v>
      </c>
      <c r="AD99" s="43">
        <v>3</v>
      </c>
      <c r="AE99" s="46">
        <f t="shared" si="182"/>
        <v>3.6000000000000005</v>
      </c>
      <c r="AF99" s="43">
        <v>5</v>
      </c>
      <c r="AG99" s="43">
        <v>5</v>
      </c>
      <c r="AH99" s="46">
        <f t="shared" si="183"/>
        <v>5</v>
      </c>
      <c r="AI99" s="47">
        <f t="shared" si="184"/>
        <v>18.000000000000004</v>
      </c>
      <c r="AJ99" s="30" t="str">
        <f t="shared" si="185"/>
        <v>A</v>
      </c>
      <c r="AK99" s="2" t="s">
        <v>365</v>
      </c>
      <c r="AL99" s="2" t="s">
        <v>418</v>
      </c>
      <c r="AM99" s="43">
        <v>1</v>
      </c>
      <c r="AN99" s="2" t="s">
        <v>364</v>
      </c>
      <c r="AO99" s="43">
        <v>2</v>
      </c>
      <c r="AP99" s="2" t="s">
        <v>417</v>
      </c>
      <c r="AQ99" s="43">
        <v>4</v>
      </c>
      <c r="AR99" s="43">
        <f t="shared" ref="AR99:AR110" si="227">AM99+AO99+AQ99</f>
        <v>7</v>
      </c>
      <c r="AS99" s="30" t="str">
        <f t="shared" si="187"/>
        <v>80%</v>
      </c>
      <c r="AT99" s="48">
        <f t="shared" ref="AT99:AT110" si="228">AI99-(AI99*AS99)</f>
        <v>3.5999999999999996</v>
      </c>
      <c r="AU99" s="30" t="str">
        <f t="shared" si="189"/>
        <v>B</v>
      </c>
      <c r="AV99" s="30" t="s">
        <v>94</v>
      </c>
      <c r="AW99" s="45" t="s">
        <v>93</v>
      </c>
      <c r="AX99" s="45" t="s">
        <v>93</v>
      </c>
      <c r="AY99" s="45" t="s">
        <v>93</v>
      </c>
      <c r="AZ99" s="45" t="s">
        <v>93</v>
      </c>
      <c r="BA99" s="45" t="s">
        <v>93</v>
      </c>
      <c r="BB99" s="45" t="s">
        <v>93</v>
      </c>
      <c r="BC99" s="45" t="s">
        <v>93</v>
      </c>
      <c r="BD99" s="45" t="s">
        <v>93</v>
      </c>
    </row>
    <row r="100" spans="1:56" ht="279.60000000000002" customHeight="1" x14ac:dyDescent="0.3">
      <c r="A100" s="41">
        <v>98</v>
      </c>
      <c r="B100" s="47" t="s">
        <v>354</v>
      </c>
      <c r="C100" s="42" t="s">
        <v>366</v>
      </c>
      <c r="D100" s="56" t="s">
        <v>93</v>
      </c>
      <c r="E100" s="43" t="s">
        <v>86</v>
      </c>
      <c r="F100" s="43" t="s">
        <v>86</v>
      </c>
      <c r="G100" s="43" t="s">
        <v>86</v>
      </c>
      <c r="H100" s="43" t="s">
        <v>86</v>
      </c>
      <c r="I100" s="43" t="s">
        <v>86</v>
      </c>
      <c r="J100" s="43" t="s">
        <v>86</v>
      </c>
      <c r="K100" s="43" t="s">
        <v>86</v>
      </c>
      <c r="L100" s="43" t="s">
        <v>86</v>
      </c>
      <c r="M100" s="43" t="s">
        <v>86</v>
      </c>
      <c r="N100" s="45" t="s">
        <v>360</v>
      </c>
      <c r="O100" s="42" t="s">
        <v>90</v>
      </c>
      <c r="P100" s="42" t="s">
        <v>212</v>
      </c>
      <c r="Q100" s="42" t="s">
        <v>367</v>
      </c>
      <c r="R100" s="45" t="s">
        <v>127</v>
      </c>
      <c r="S100" s="52" t="s">
        <v>90</v>
      </c>
      <c r="T100" s="52" t="s">
        <v>90</v>
      </c>
      <c r="U100" s="43" t="s">
        <v>88</v>
      </c>
      <c r="V100" s="55" t="s">
        <v>91</v>
      </c>
      <c r="W100" s="57" t="s">
        <v>368</v>
      </c>
      <c r="X100" s="45" t="s">
        <v>93</v>
      </c>
      <c r="Y100" s="45" t="s">
        <v>93</v>
      </c>
      <c r="Z100" s="43">
        <v>5</v>
      </c>
      <c r="AA100" s="43">
        <v>5</v>
      </c>
      <c r="AB100" s="43">
        <v>3</v>
      </c>
      <c r="AC100" s="43">
        <v>1</v>
      </c>
      <c r="AD100" s="43">
        <v>3</v>
      </c>
      <c r="AE100" s="46">
        <f t="shared" si="182"/>
        <v>3.6000000000000005</v>
      </c>
      <c r="AF100" s="43">
        <v>5</v>
      </c>
      <c r="AG100" s="43">
        <v>5</v>
      </c>
      <c r="AH100" s="46">
        <f t="shared" si="183"/>
        <v>5</v>
      </c>
      <c r="AI100" s="47">
        <f t="shared" si="184"/>
        <v>18.000000000000004</v>
      </c>
      <c r="AJ100" s="30" t="str">
        <f t="shared" si="185"/>
        <v>A</v>
      </c>
      <c r="AK100" s="2" t="s">
        <v>370</v>
      </c>
      <c r="AL100" s="2" t="s">
        <v>418</v>
      </c>
      <c r="AM100" s="43">
        <v>1</v>
      </c>
      <c r="AN100" s="3" t="s">
        <v>369</v>
      </c>
      <c r="AO100" s="43">
        <v>1</v>
      </c>
      <c r="AP100" s="2" t="s">
        <v>417</v>
      </c>
      <c r="AQ100" s="43">
        <v>4</v>
      </c>
      <c r="AR100" s="43">
        <f t="shared" si="227"/>
        <v>6</v>
      </c>
      <c r="AS100" s="30" t="str">
        <f t="shared" si="187"/>
        <v>80%</v>
      </c>
      <c r="AT100" s="48">
        <f t="shared" si="228"/>
        <v>3.5999999999999996</v>
      </c>
      <c r="AU100" s="30" t="str">
        <f t="shared" si="189"/>
        <v>B</v>
      </c>
      <c r="AV100" s="30" t="s">
        <v>94</v>
      </c>
      <c r="AW100" s="45" t="s">
        <v>430</v>
      </c>
      <c r="AX100" s="45" t="s">
        <v>93</v>
      </c>
      <c r="AY100" s="45" t="s">
        <v>93</v>
      </c>
      <c r="AZ100" s="45" t="s">
        <v>93</v>
      </c>
      <c r="BA100" s="45" t="s">
        <v>93</v>
      </c>
      <c r="BB100" s="45" t="s">
        <v>93</v>
      </c>
      <c r="BC100" s="45" t="s">
        <v>93</v>
      </c>
      <c r="BD100" s="45" t="s">
        <v>93</v>
      </c>
    </row>
    <row r="101" spans="1:56" ht="279.60000000000002" customHeight="1" x14ac:dyDescent="0.3">
      <c r="A101" s="41">
        <v>99</v>
      </c>
      <c r="B101" s="47" t="s">
        <v>354</v>
      </c>
      <c r="C101" s="42" t="s">
        <v>366</v>
      </c>
      <c r="D101" s="56" t="s">
        <v>93</v>
      </c>
      <c r="E101" s="43" t="s">
        <v>86</v>
      </c>
      <c r="F101" s="43" t="s">
        <v>86</v>
      </c>
      <c r="G101" s="43" t="s">
        <v>86</v>
      </c>
      <c r="H101" s="43" t="s">
        <v>86</v>
      </c>
      <c r="I101" s="43" t="s">
        <v>86</v>
      </c>
      <c r="J101" s="43" t="s">
        <v>86</v>
      </c>
      <c r="K101" s="43" t="s">
        <v>86</v>
      </c>
      <c r="L101" s="43" t="s">
        <v>86</v>
      </c>
      <c r="M101" s="43" t="s">
        <v>86</v>
      </c>
      <c r="N101" s="45" t="s">
        <v>360</v>
      </c>
      <c r="O101" s="42" t="s">
        <v>90</v>
      </c>
      <c r="P101" s="42" t="s">
        <v>212</v>
      </c>
      <c r="Q101" s="42" t="s">
        <v>367</v>
      </c>
      <c r="R101" s="43" t="s">
        <v>88</v>
      </c>
      <c r="S101" s="52" t="s">
        <v>90</v>
      </c>
      <c r="T101" s="43" t="s">
        <v>88</v>
      </c>
      <c r="U101" s="43" t="s">
        <v>88</v>
      </c>
      <c r="V101" s="55" t="s">
        <v>334</v>
      </c>
      <c r="W101" s="57" t="s">
        <v>371</v>
      </c>
      <c r="X101" s="45" t="s">
        <v>93</v>
      </c>
      <c r="Y101" s="45" t="s">
        <v>93</v>
      </c>
      <c r="Z101" s="43">
        <v>5</v>
      </c>
      <c r="AA101" s="43">
        <v>5</v>
      </c>
      <c r="AB101" s="43">
        <v>3</v>
      </c>
      <c r="AC101" s="43">
        <v>1</v>
      </c>
      <c r="AD101" s="43">
        <v>3</v>
      </c>
      <c r="AE101" s="46">
        <f t="shared" ref="AE101" si="229">(Z101*Z$1)+(AA101*AA$1)+(AB101*AB$1)+(AC101*AC$1)+(AD101*AD$1)</f>
        <v>3.6000000000000005</v>
      </c>
      <c r="AF101" s="43">
        <v>3</v>
      </c>
      <c r="AG101" s="43">
        <v>3</v>
      </c>
      <c r="AH101" s="46">
        <f t="shared" ref="AH101" si="230">(AF101*$AF$1)+(AG101*$AG$1)</f>
        <v>3</v>
      </c>
      <c r="AI101" s="47">
        <f t="shared" ref="AI101" si="231">AE101*AH101</f>
        <v>10.8</v>
      </c>
      <c r="AJ101" s="30" t="str">
        <f t="shared" ref="AJ101" si="232">IF(AI101="","",IF(AI101&gt;16,"A",IF(AI101&gt;5,"M",IF(AI101&gt;2,"B","R"))))</f>
        <v>M</v>
      </c>
      <c r="AK101" s="2" t="s">
        <v>370</v>
      </c>
      <c r="AL101" s="2" t="s">
        <v>418</v>
      </c>
      <c r="AM101" s="43">
        <v>1</v>
      </c>
      <c r="AN101" s="3" t="s">
        <v>369</v>
      </c>
      <c r="AO101" s="43">
        <v>1</v>
      </c>
      <c r="AP101" s="2" t="s">
        <v>417</v>
      </c>
      <c r="AQ101" s="43">
        <v>4</v>
      </c>
      <c r="AR101" s="43">
        <f t="shared" si="227"/>
        <v>6</v>
      </c>
      <c r="AS101" s="30" t="str">
        <f t="shared" ref="AS101" si="233">IF(AR101="","",IF(AR101=0,"0%",IF(AR101&lt;=4,"50%",IF(AR101&gt;4,"80%"))))</f>
        <v>80%</v>
      </c>
      <c r="AT101" s="48">
        <f t="shared" si="228"/>
        <v>2.16</v>
      </c>
      <c r="AU101" s="30" t="str">
        <f t="shared" ref="AU101" si="234">IF(AT101="","",IF(AT101&gt;16,"A",IF(AT101&gt;5,"M",IF(AT101&gt;2,"B","R"))))</f>
        <v>B</v>
      </c>
      <c r="AV101" s="30" t="s">
        <v>94</v>
      </c>
      <c r="AW101" s="45" t="s">
        <v>93</v>
      </c>
      <c r="AX101" s="45" t="s">
        <v>93</v>
      </c>
      <c r="AY101" s="45" t="s">
        <v>93</v>
      </c>
      <c r="AZ101" s="45" t="s">
        <v>93</v>
      </c>
      <c r="BA101" s="45" t="s">
        <v>93</v>
      </c>
      <c r="BB101" s="45" t="s">
        <v>93</v>
      </c>
      <c r="BC101" s="45" t="s">
        <v>93</v>
      </c>
      <c r="BD101" s="45" t="s">
        <v>93</v>
      </c>
    </row>
    <row r="102" spans="1:56" ht="269.39999999999998" customHeight="1" x14ac:dyDescent="0.3">
      <c r="A102" s="41">
        <v>100</v>
      </c>
      <c r="B102" s="38" t="s">
        <v>372</v>
      </c>
      <c r="C102" s="42" t="s">
        <v>373</v>
      </c>
      <c r="D102" s="56" t="s">
        <v>93</v>
      </c>
      <c r="E102" s="43" t="s">
        <v>86</v>
      </c>
      <c r="F102" s="43" t="s">
        <v>86</v>
      </c>
      <c r="G102" s="43" t="s">
        <v>86</v>
      </c>
      <c r="H102" s="43" t="s">
        <v>86</v>
      </c>
      <c r="I102" s="43" t="s">
        <v>86</v>
      </c>
      <c r="J102" s="43" t="s">
        <v>86</v>
      </c>
      <c r="K102" s="43" t="s">
        <v>86</v>
      </c>
      <c r="L102" s="43" t="s">
        <v>86</v>
      </c>
      <c r="M102" s="43" t="s">
        <v>86</v>
      </c>
      <c r="N102" s="42" t="s">
        <v>224</v>
      </c>
      <c r="O102" s="42" t="s">
        <v>90</v>
      </c>
      <c r="P102" s="42" t="s">
        <v>143</v>
      </c>
      <c r="Q102" s="42" t="s">
        <v>374</v>
      </c>
      <c r="R102" s="45" t="s">
        <v>127</v>
      </c>
      <c r="S102" s="52" t="s">
        <v>90</v>
      </c>
      <c r="T102" s="52" t="s">
        <v>90</v>
      </c>
      <c r="U102" s="52" t="s">
        <v>88</v>
      </c>
      <c r="V102" s="55" t="s">
        <v>91</v>
      </c>
      <c r="W102" s="57" t="s">
        <v>375</v>
      </c>
      <c r="X102" s="45" t="s">
        <v>93</v>
      </c>
      <c r="Y102" s="45" t="s">
        <v>93</v>
      </c>
      <c r="Z102" s="43">
        <v>5</v>
      </c>
      <c r="AA102" s="43">
        <v>5</v>
      </c>
      <c r="AB102" s="43">
        <v>3</v>
      </c>
      <c r="AC102" s="43">
        <v>1</v>
      </c>
      <c r="AD102" s="43">
        <v>5</v>
      </c>
      <c r="AE102" s="46">
        <f t="shared" si="182"/>
        <v>3.9000000000000004</v>
      </c>
      <c r="AF102" s="43">
        <v>4</v>
      </c>
      <c r="AG102" s="43">
        <v>4</v>
      </c>
      <c r="AH102" s="46">
        <f t="shared" si="183"/>
        <v>4</v>
      </c>
      <c r="AI102" s="47">
        <f t="shared" si="184"/>
        <v>15.600000000000001</v>
      </c>
      <c r="AJ102" s="30" t="str">
        <f t="shared" si="185"/>
        <v>M</v>
      </c>
      <c r="AK102" s="2" t="s">
        <v>377</v>
      </c>
      <c r="AL102" s="2" t="s">
        <v>418</v>
      </c>
      <c r="AM102" s="43">
        <v>1</v>
      </c>
      <c r="AN102" s="2" t="s">
        <v>376</v>
      </c>
      <c r="AO102" s="43">
        <v>1</v>
      </c>
      <c r="AP102" s="2" t="s">
        <v>417</v>
      </c>
      <c r="AQ102" s="43">
        <v>3</v>
      </c>
      <c r="AR102" s="43">
        <f t="shared" si="227"/>
        <v>5</v>
      </c>
      <c r="AS102" s="30" t="str">
        <f t="shared" si="187"/>
        <v>80%</v>
      </c>
      <c r="AT102" s="48">
        <f t="shared" si="228"/>
        <v>3.1199999999999992</v>
      </c>
      <c r="AU102" s="30" t="str">
        <f t="shared" si="189"/>
        <v>B</v>
      </c>
      <c r="AV102" s="30" t="s">
        <v>94</v>
      </c>
      <c r="AW102" s="45" t="s">
        <v>93</v>
      </c>
      <c r="AX102" s="45" t="s">
        <v>93</v>
      </c>
      <c r="AY102" s="45" t="s">
        <v>93</v>
      </c>
      <c r="AZ102" s="45" t="s">
        <v>93</v>
      </c>
      <c r="BA102" s="45" t="s">
        <v>93</v>
      </c>
      <c r="BB102" s="45" t="s">
        <v>93</v>
      </c>
      <c r="BC102" s="45" t="s">
        <v>93</v>
      </c>
      <c r="BD102" s="45" t="s">
        <v>93</v>
      </c>
    </row>
    <row r="103" spans="1:56" ht="98.4" customHeight="1" x14ac:dyDescent="0.3">
      <c r="A103" s="41">
        <v>101</v>
      </c>
      <c r="B103" s="38" t="s">
        <v>372</v>
      </c>
      <c r="C103" s="42" t="s">
        <v>373</v>
      </c>
      <c r="D103" s="56" t="s">
        <v>93</v>
      </c>
      <c r="E103" s="43" t="s">
        <v>86</v>
      </c>
      <c r="F103" s="43" t="s">
        <v>86</v>
      </c>
      <c r="G103" s="43" t="s">
        <v>86</v>
      </c>
      <c r="H103" s="43" t="s">
        <v>86</v>
      </c>
      <c r="I103" s="43" t="s">
        <v>86</v>
      </c>
      <c r="J103" s="43" t="s">
        <v>86</v>
      </c>
      <c r="K103" s="43" t="s">
        <v>86</v>
      </c>
      <c r="L103" s="43" t="s">
        <v>86</v>
      </c>
      <c r="M103" s="43" t="s">
        <v>86</v>
      </c>
      <c r="N103" s="42" t="s">
        <v>224</v>
      </c>
      <c r="O103" s="42" t="s">
        <v>90</v>
      </c>
      <c r="P103" s="42" t="s">
        <v>143</v>
      </c>
      <c r="Q103" s="42" t="s">
        <v>374</v>
      </c>
      <c r="R103" s="43" t="s">
        <v>90</v>
      </c>
      <c r="S103" s="52" t="s">
        <v>88</v>
      </c>
      <c r="T103" s="52" t="s">
        <v>88</v>
      </c>
      <c r="U103" s="45" t="s">
        <v>127</v>
      </c>
      <c r="V103" s="52" t="s">
        <v>93</v>
      </c>
      <c r="W103" s="52" t="s">
        <v>93</v>
      </c>
      <c r="X103" s="45" t="s">
        <v>265</v>
      </c>
      <c r="Y103" s="48" t="s">
        <v>378</v>
      </c>
      <c r="Z103" s="43">
        <v>5</v>
      </c>
      <c r="AA103" s="43">
        <v>5</v>
      </c>
      <c r="AB103" s="43">
        <v>3</v>
      </c>
      <c r="AC103" s="43">
        <v>1</v>
      </c>
      <c r="AD103" s="43">
        <v>5</v>
      </c>
      <c r="AE103" s="46">
        <f t="shared" si="182"/>
        <v>3.9000000000000004</v>
      </c>
      <c r="AF103" s="43">
        <v>4</v>
      </c>
      <c r="AG103" s="43">
        <v>4</v>
      </c>
      <c r="AH103" s="46">
        <f t="shared" ref="AH103" si="235">(AF103*$AF$1)+(AG103*$AG$1)</f>
        <v>4</v>
      </c>
      <c r="AI103" s="47">
        <f t="shared" ref="AI103" si="236">AE103*AH103</f>
        <v>15.600000000000001</v>
      </c>
      <c r="AJ103" s="30" t="str">
        <f t="shared" ref="AJ103" si="237">IF(AI103="","",IF(AI103&gt;16,"A",IF(AI103&gt;5,"M",IF(AI103&gt;2,"B","R"))))</f>
        <v>M</v>
      </c>
      <c r="AK103" s="2" t="s">
        <v>377</v>
      </c>
      <c r="AL103" s="2" t="s">
        <v>418</v>
      </c>
      <c r="AM103" s="43">
        <v>1</v>
      </c>
      <c r="AN103" s="2" t="s">
        <v>376</v>
      </c>
      <c r="AO103" s="43">
        <v>1</v>
      </c>
      <c r="AP103" s="2" t="s">
        <v>417</v>
      </c>
      <c r="AQ103" s="43">
        <v>2</v>
      </c>
      <c r="AR103" s="43">
        <f t="shared" si="227"/>
        <v>4</v>
      </c>
      <c r="AS103" s="30" t="str">
        <f t="shared" ref="AS103" si="238">IF(AR103="","",IF(AR103=0,"0%",IF(AR103&lt;=4,"50%",IF(AR103&gt;4,"80%"))))</f>
        <v>50%</v>
      </c>
      <c r="AT103" s="48">
        <f t="shared" si="228"/>
        <v>7.8000000000000007</v>
      </c>
      <c r="AU103" s="30" t="str">
        <f t="shared" ref="AU103" si="239">IF(AT103="","",IF(AT103&gt;16,"A",IF(AT103&gt;5,"M",IF(AT103&gt;2,"B","R"))))</f>
        <v>M</v>
      </c>
      <c r="AV103" s="30" t="s">
        <v>131</v>
      </c>
      <c r="AW103" s="3" t="s">
        <v>379</v>
      </c>
      <c r="AX103" s="45" t="s">
        <v>93</v>
      </c>
      <c r="AY103" s="53" t="s">
        <v>380</v>
      </c>
      <c r="AZ103" s="54" t="s">
        <v>381</v>
      </c>
      <c r="BA103" s="3" t="s">
        <v>453</v>
      </c>
      <c r="BB103" s="53" t="s">
        <v>137</v>
      </c>
      <c r="BC103" s="3" t="s">
        <v>454</v>
      </c>
      <c r="BD103" s="54" t="s">
        <v>162</v>
      </c>
    </row>
    <row r="104" spans="1:56" ht="270" customHeight="1" x14ac:dyDescent="0.3">
      <c r="A104" s="41">
        <v>102</v>
      </c>
      <c r="B104" s="38" t="s">
        <v>372</v>
      </c>
      <c r="C104" s="42" t="s">
        <v>382</v>
      </c>
      <c r="D104" s="56" t="s">
        <v>93</v>
      </c>
      <c r="E104" s="43" t="s">
        <v>86</v>
      </c>
      <c r="F104" s="43" t="s">
        <v>86</v>
      </c>
      <c r="G104" s="43" t="s">
        <v>86</v>
      </c>
      <c r="H104" s="43" t="s">
        <v>86</v>
      </c>
      <c r="I104" s="43" t="s">
        <v>86</v>
      </c>
      <c r="J104" s="43" t="s">
        <v>86</v>
      </c>
      <c r="K104" s="43" t="s">
        <v>86</v>
      </c>
      <c r="L104" s="43" t="s">
        <v>86</v>
      </c>
      <c r="M104" s="43" t="s">
        <v>86</v>
      </c>
      <c r="N104" s="42" t="s">
        <v>224</v>
      </c>
      <c r="O104" s="42" t="s">
        <v>90</v>
      </c>
      <c r="P104" s="42" t="s">
        <v>143</v>
      </c>
      <c r="Q104" s="42" t="s">
        <v>374</v>
      </c>
      <c r="R104" s="45" t="s">
        <v>127</v>
      </c>
      <c r="S104" s="52" t="s">
        <v>90</v>
      </c>
      <c r="T104" s="52" t="s">
        <v>90</v>
      </c>
      <c r="U104" s="52" t="s">
        <v>88</v>
      </c>
      <c r="V104" s="55" t="s">
        <v>91</v>
      </c>
      <c r="W104" s="57" t="s">
        <v>375</v>
      </c>
      <c r="X104" s="52" t="s">
        <v>93</v>
      </c>
      <c r="Y104" s="52" t="s">
        <v>93</v>
      </c>
      <c r="Z104" s="43">
        <v>3</v>
      </c>
      <c r="AA104" s="43">
        <v>3</v>
      </c>
      <c r="AB104" s="43">
        <v>3</v>
      </c>
      <c r="AC104" s="43">
        <v>1</v>
      </c>
      <c r="AD104" s="43">
        <v>5</v>
      </c>
      <c r="AE104" s="46">
        <f t="shared" si="182"/>
        <v>2.9</v>
      </c>
      <c r="AF104" s="43">
        <v>4</v>
      </c>
      <c r="AG104" s="43">
        <v>4</v>
      </c>
      <c r="AH104" s="46">
        <f t="shared" si="183"/>
        <v>4</v>
      </c>
      <c r="AI104" s="47">
        <f t="shared" si="184"/>
        <v>11.6</v>
      </c>
      <c r="AJ104" s="30" t="str">
        <f t="shared" si="185"/>
        <v>M</v>
      </c>
      <c r="AK104" s="2" t="s">
        <v>377</v>
      </c>
      <c r="AL104" s="2" t="s">
        <v>418</v>
      </c>
      <c r="AM104" s="43">
        <v>1</v>
      </c>
      <c r="AN104" s="2" t="s">
        <v>383</v>
      </c>
      <c r="AO104" s="43">
        <v>1</v>
      </c>
      <c r="AP104" s="2" t="s">
        <v>417</v>
      </c>
      <c r="AQ104" s="43">
        <v>3</v>
      </c>
      <c r="AR104" s="43">
        <f t="shared" si="227"/>
        <v>5</v>
      </c>
      <c r="AS104" s="30" t="str">
        <f t="shared" si="187"/>
        <v>80%</v>
      </c>
      <c r="AT104" s="48">
        <f t="shared" si="228"/>
        <v>2.3200000000000003</v>
      </c>
      <c r="AU104" s="30" t="str">
        <f t="shared" si="189"/>
        <v>B</v>
      </c>
      <c r="AV104" s="30" t="s">
        <v>94</v>
      </c>
      <c r="AW104" s="45" t="s">
        <v>93</v>
      </c>
      <c r="AX104" s="45" t="s">
        <v>93</v>
      </c>
      <c r="AY104" s="45" t="s">
        <v>93</v>
      </c>
      <c r="AZ104" s="45" t="s">
        <v>93</v>
      </c>
      <c r="BA104" s="45" t="s">
        <v>93</v>
      </c>
      <c r="BB104" s="45" t="s">
        <v>93</v>
      </c>
      <c r="BC104" s="45" t="s">
        <v>93</v>
      </c>
      <c r="BD104" s="45" t="s">
        <v>93</v>
      </c>
    </row>
    <row r="105" spans="1:56" ht="120" customHeight="1" x14ac:dyDescent="0.3">
      <c r="A105" s="41">
        <v>103</v>
      </c>
      <c r="B105" s="38" t="s">
        <v>372</v>
      </c>
      <c r="C105" s="42" t="s">
        <v>382</v>
      </c>
      <c r="D105" s="56" t="s">
        <v>93</v>
      </c>
      <c r="E105" s="43" t="s">
        <v>86</v>
      </c>
      <c r="F105" s="43" t="s">
        <v>86</v>
      </c>
      <c r="G105" s="43" t="s">
        <v>86</v>
      </c>
      <c r="H105" s="43" t="s">
        <v>86</v>
      </c>
      <c r="I105" s="43" t="s">
        <v>86</v>
      </c>
      <c r="J105" s="43" t="s">
        <v>86</v>
      </c>
      <c r="K105" s="43" t="s">
        <v>86</v>
      </c>
      <c r="L105" s="43" t="s">
        <v>86</v>
      </c>
      <c r="M105" s="43" t="s">
        <v>86</v>
      </c>
      <c r="N105" s="42" t="s">
        <v>224</v>
      </c>
      <c r="O105" s="42" t="s">
        <v>90</v>
      </c>
      <c r="P105" s="42" t="s">
        <v>143</v>
      </c>
      <c r="Q105" s="42" t="s">
        <v>374</v>
      </c>
      <c r="R105" s="43" t="s">
        <v>90</v>
      </c>
      <c r="S105" s="52" t="s">
        <v>88</v>
      </c>
      <c r="T105" s="52" t="s">
        <v>88</v>
      </c>
      <c r="U105" s="52" t="s">
        <v>90</v>
      </c>
      <c r="V105" s="52" t="s">
        <v>93</v>
      </c>
      <c r="W105" s="52" t="s">
        <v>93</v>
      </c>
      <c r="X105" s="45" t="s">
        <v>265</v>
      </c>
      <c r="Y105" s="48" t="s">
        <v>378</v>
      </c>
      <c r="Z105" s="43">
        <v>3</v>
      </c>
      <c r="AA105" s="43">
        <v>3</v>
      </c>
      <c r="AB105" s="43">
        <v>3</v>
      </c>
      <c r="AC105" s="43">
        <v>1</v>
      </c>
      <c r="AD105" s="43">
        <v>5</v>
      </c>
      <c r="AE105" s="46">
        <f t="shared" si="182"/>
        <v>2.9</v>
      </c>
      <c r="AF105" s="43">
        <v>4</v>
      </c>
      <c r="AG105" s="43">
        <v>4</v>
      </c>
      <c r="AH105" s="46">
        <f t="shared" ref="AH105" si="240">(AF105*$AF$1)+(AG105*$AG$1)</f>
        <v>4</v>
      </c>
      <c r="AI105" s="47">
        <f t="shared" ref="AI105" si="241">AE105*AH105</f>
        <v>11.6</v>
      </c>
      <c r="AJ105" s="30" t="str">
        <f t="shared" ref="AJ105" si="242">IF(AI105="","",IF(AI105&gt;16,"A",IF(AI105&gt;5,"M",IF(AI105&gt;2,"B","R"))))</f>
        <v>M</v>
      </c>
      <c r="AK105" s="2" t="s">
        <v>377</v>
      </c>
      <c r="AL105" s="2" t="s">
        <v>418</v>
      </c>
      <c r="AM105" s="43">
        <v>1</v>
      </c>
      <c r="AN105" s="2" t="s">
        <v>383</v>
      </c>
      <c r="AO105" s="43">
        <v>1</v>
      </c>
      <c r="AP105" s="2" t="s">
        <v>417</v>
      </c>
      <c r="AQ105" s="43">
        <v>2</v>
      </c>
      <c r="AR105" s="43">
        <f t="shared" si="227"/>
        <v>4</v>
      </c>
      <c r="AS105" s="30" t="str">
        <f t="shared" ref="AS105" si="243">IF(AR105="","",IF(AR105=0,"0%",IF(AR105&lt;=4,"50%",IF(AR105&gt;4,"80%"))))</f>
        <v>50%</v>
      </c>
      <c r="AT105" s="48">
        <f t="shared" si="228"/>
        <v>5.8</v>
      </c>
      <c r="AU105" s="30" t="str">
        <f t="shared" ref="AU105" si="244">IF(AT105="","",IF(AT105&gt;16,"A",IF(AT105&gt;5,"M",IF(AT105&gt;2,"B","R"))))</f>
        <v>M</v>
      </c>
      <c r="AV105" s="30" t="s">
        <v>131</v>
      </c>
      <c r="AW105" s="3" t="s">
        <v>460</v>
      </c>
      <c r="AX105" s="45"/>
      <c r="AY105" s="53"/>
      <c r="AZ105" s="54"/>
      <c r="BA105" s="54"/>
      <c r="BB105" s="53"/>
      <c r="BC105" s="54"/>
      <c r="BD105" s="54"/>
    </row>
    <row r="106" spans="1:56" ht="288.60000000000002" customHeight="1" x14ac:dyDescent="0.3">
      <c r="A106" s="41">
        <v>104</v>
      </c>
      <c r="B106" s="38" t="s">
        <v>384</v>
      </c>
      <c r="C106" s="42" t="s">
        <v>385</v>
      </c>
      <c r="D106" s="56" t="s">
        <v>93</v>
      </c>
      <c r="E106" s="43" t="s">
        <v>86</v>
      </c>
      <c r="F106" s="56" t="s">
        <v>93</v>
      </c>
      <c r="G106" s="56" t="s">
        <v>93</v>
      </c>
      <c r="H106" s="56" t="s">
        <v>93</v>
      </c>
      <c r="I106" s="56" t="s">
        <v>93</v>
      </c>
      <c r="J106" s="56" t="s">
        <v>93</v>
      </c>
      <c r="K106" s="56" t="s">
        <v>93</v>
      </c>
      <c r="L106" s="56" t="s">
        <v>93</v>
      </c>
      <c r="M106" s="56" t="s">
        <v>93</v>
      </c>
      <c r="N106" s="45" t="s">
        <v>386</v>
      </c>
      <c r="O106" s="42" t="s">
        <v>90</v>
      </c>
      <c r="P106" s="42" t="s">
        <v>212</v>
      </c>
      <c r="Q106" s="42" t="s">
        <v>374</v>
      </c>
      <c r="R106" s="45" t="s">
        <v>127</v>
      </c>
      <c r="S106" s="52" t="s">
        <v>90</v>
      </c>
      <c r="T106" s="52" t="s">
        <v>90</v>
      </c>
      <c r="U106" s="43" t="s">
        <v>88</v>
      </c>
      <c r="V106" s="55" t="s">
        <v>91</v>
      </c>
      <c r="W106" s="57" t="s">
        <v>411</v>
      </c>
      <c r="X106" s="45" t="s">
        <v>93</v>
      </c>
      <c r="Y106" s="45" t="s">
        <v>93</v>
      </c>
      <c r="Z106" s="43">
        <v>5</v>
      </c>
      <c r="AA106" s="43">
        <v>5</v>
      </c>
      <c r="AB106" s="43">
        <v>3</v>
      </c>
      <c r="AC106" s="43">
        <v>1</v>
      </c>
      <c r="AD106" s="43">
        <v>3</v>
      </c>
      <c r="AE106" s="46">
        <f t="shared" si="182"/>
        <v>3.6000000000000005</v>
      </c>
      <c r="AF106" s="43">
        <v>5</v>
      </c>
      <c r="AG106" s="43">
        <v>5</v>
      </c>
      <c r="AH106" s="46">
        <f t="shared" si="183"/>
        <v>5</v>
      </c>
      <c r="AI106" s="47">
        <f t="shared" si="184"/>
        <v>18.000000000000004</v>
      </c>
      <c r="AJ106" s="30" t="str">
        <f t="shared" si="185"/>
        <v>A</v>
      </c>
      <c r="AK106" s="2" t="s">
        <v>412</v>
      </c>
      <c r="AL106" s="2" t="s">
        <v>418</v>
      </c>
      <c r="AM106" s="43">
        <v>1</v>
      </c>
      <c r="AN106" s="2" t="s">
        <v>387</v>
      </c>
      <c r="AO106" s="43">
        <v>1</v>
      </c>
      <c r="AP106" s="2" t="s">
        <v>417</v>
      </c>
      <c r="AQ106" s="43">
        <v>3</v>
      </c>
      <c r="AR106" s="43">
        <f t="shared" si="227"/>
        <v>5</v>
      </c>
      <c r="AS106" s="30" t="str">
        <f t="shared" si="187"/>
        <v>80%</v>
      </c>
      <c r="AT106" s="48">
        <f t="shared" si="228"/>
        <v>3.5999999999999996</v>
      </c>
      <c r="AU106" s="30" t="str">
        <f t="shared" si="189"/>
        <v>B</v>
      </c>
      <c r="AV106" s="30" t="s">
        <v>94</v>
      </c>
      <c r="AW106" s="45" t="s">
        <v>93</v>
      </c>
      <c r="AX106" s="45" t="s">
        <v>93</v>
      </c>
      <c r="AY106" s="45" t="s">
        <v>93</v>
      </c>
      <c r="AZ106" s="45" t="s">
        <v>93</v>
      </c>
      <c r="BA106" s="45" t="s">
        <v>93</v>
      </c>
      <c r="BB106" s="45" t="s">
        <v>93</v>
      </c>
      <c r="BC106" s="45" t="s">
        <v>93</v>
      </c>
      <c r="BD106" s="45" t="s">
        <v>93</v>
      </c>
    </row>
    <row r="107" spans="1:56" ht="288.60000000000002" customHeight="1" x14ac:dyDescent="0.3">
      <c r="A107" s="41">
        <v>105</v>
      </c>
      <c r="B107" s="38" t="s">
        <v>384</v>
      </c>
      <c r="C107" s="42" t="s">
        <v>385</v>
      </c>
      <c r="D107" s="56" t="s">
        <v>93</v>
      </c>
      <c r="E107" s="43" t="s">
        <v>86</v>
      </c>
      <c r="F107" s="56" t="s">
        <v>93</v>
      </c>
      <c r="G107" s="56" t="s">
        <v>93</v>
      </c>
      <c r="H107" s="56" t="s">
        <v>93</v>
      </c>
      <c r="I107" s="56" t="s">
        <v>93</v>
      </c>
      <c r="J107" s="56" t="s">
        <v>93</v>
      </c>
      <c r="K107" s="56" t="s">
        <v>93</v>
      </c>
      <c r="L107" s="56" t="s">
        <v>93</v>
      </c>
      <c r="M107" s="56" t="s">
        <v>93</v>
      </c>
      <c r="N107" s="45" t="s">
        <v>386</v>
      </c>
      <c r="O107" s="42" t="s">
        <v>90</v>
      </c>
      <c r="P107" s="42" t="s">
        <v>212</v>
      </c>
      <c r="Q107" s="42" t="s">
        <v>374</v>
      </c>
      <c r="R107" s="43" t="s">
        <v>88</v>
      </c>
      <c r="S107" s="52" t="s">
        <v>90</v>
      </c>
      <c r="T107" s="43" t="s">
        <v>88</v>
      </c>
      <c r="U107" s="43" t="s">
        <v>88</v>
      </c>
      <c r="V107" s="55" t="s">
        <v>334</v>
      </c>
      <c r="W107" s="57" t="s">
        <v>389</v>
      </c>
      <c r="X107" s="45" t="s">
        <v>93</v>
      </c>
      <c r="Y107" s="45" t="s">
        <v>93</v>
      </c>
      <c r="Z107" s="43">
        <v>5</v>
      </c>
      <c r="AA107" s="43">
        <v>5</v>
      </c>
      <c r="AB107" s="43">
        <v>3</v>
      </c>
      <c r="AC107" s="43">
        <v>1</v>
      </c>
      <c r="AD107" s="43">
        <v>3</v>
      </c>
      <c r="AE107" s="46">
        <f t="shared" ref="AE107" si="245">(Z107*Z$1)+(AA107*AA$1)+(AB107*AB$1)+(AC107*AC$1)+(AD107*AD$1)</f>
        <v>3.6000000000000005</v>
      </c>
      <c r="AF107" s="43">
        <v>3</v>
      </c>
      <c r="AG107" s="43">
        <v>3</v>
      </c>
      <c r="AH107" s="46">
        <f t="shared" ref="AH107" si="246">(AF107*$AF$1)+(AG107*$AG$1)</f>
        <v>3</v>
      </c>
      <c r="AI107" s="47">
        <f t="shared" ref="AI107" si="247">AE107*AH107</f>
        <v>10.8</v>
      </c>
      <c r="AJ107" s="30" t="str">
        <f t="shared" ref="AJ107" si="248">IF(AI107="","",IF(AI107&gt;16,"A",IF(AI107&gt;5,"M",IF(AI107&gt;2,"B","R"))))</f>
        <v>M</v>
      </c>
      <c r="AK107" s="2" t="s">
        <v>388</v>
      </c>
      <c r="AL107" s="2" t="s">
        <v>418</v>
      </c>
      <c r="AM107" s="43">
        <v>1</v>
      </c>
      <c r="AN107" s="2" t="s">
        <v>387</v>
      </c>
      <c r="AO107" s="43">
        <v>1</v>
      </c>
      <c r="AP107" s="2" t="s">
        <v>417</v>
      </c>
      <c r="AQ107" s="43">
        <v>3</v>
      </c>
      <c r="AR107" s="43">
        <f t="shared" si="227"/>
        <v>5</v>
      </c>
      <c r="AS107" s="30" t="str">
        <f t="shared" ref="AS107" si="249">IF(AR107="","",IF(AR107=0,"0%",IF(AR107&lt;=4,"50%",IF(AR107&gt;4,"80%"))))</f>
        <v>80%</v>
      </c>
      <c r="AT107" s="48">
        <f t="shared" si="228"/>
        <v>2.16</v>
      </c>
      <c r="AU107" s="30" t="str">
        <f t="shared" ref="AU107" si="250">IF(AT107="","",IF(AT107&gt;16,"A",IF(AT107&gt;5,"M",IF(AT107&gt;2,"B","R"))))</f>
        <v>B</v>
      </c>
      <c r="AV107" s="30" t="s">
        <v>94</v>
      </c>
      <c r="AW107" s="45" t="s">
        <v>93</v>
      </c>
      <c r="AX107" s="45" t="s">
        <v>93</v>
      </c>
      <c r="AY107" s="45" t="s">
        <v>93</v>
      </c>
      <c r="AZ107" s="45" t="s">
        <v>93</v>
      </c>
      <c r="BA107" s="45" t="s">
        <v>93</v>
      </c>
      <c r="BB107" s="45" t="s">
        <v>93</v>
      </c>
      <c r="BC107" s="45" t="s">
        <v>93</v>
      </c>
      <c r="BD107" s="45" t="s">
        <v>93</v>
      </c>
    </row>
    <row r="108" spans="1:56" ht="295.2" customHeight="1" x14ac:dyDescent="0.3">
      <c r="A108" s="41">
        <v>106</v>
      </c>
      <c r="B108" s="38" t="s">
        <v>390</v>
      </c>
      <c r="C108" s="42" t="s">
        <v>391</v>
      </c>
      <c r="D108" s="56" t="s">
        <v>93</v>
      </c>
      <c r="E108" s="43" t="s">
        <v>86</v>
      </c>
      <c r="F108" s="43" t="s">
        <v>86</v>
      </c>
      <c r="G108" s="43" t="s">
        <v>86</v>
      </c>
      <c r="H108" s="43" t="s">
        <v>86</v>
      </c>
      <c r="I108" s="43" t="s">
        <v>86</v>
      </c>
      <c r="J108" s="43" t="s">
        <v>86</v>
      </c>
      <c r="K108" s="43" t="s">
        <v>86</v>
      </c>
      <c r="L108" s="43" t="s">
        <v>86</v>
      </c>
      <c r="M108" s="43" t="s">
        <v>86</v>
      </c>
      <c r="N108" s="42" t="s">
        <v>230</v>
      </c>
      <c r="O108" s="43" t="s">
        <v>90</v>
      </c>
      <c r="P108" s="43" t="s">
        <v>126</v>
      </c>
      <c r="Q108" s="43" t="s">
        <v>88</v>
      </c>
      <c r="R108" s="45" t="s">
        <v>127</v>
      </c>
      <c r="S108" s="52" t="s">
        <v>90</v>
      </c>
      <c r="T108" s="52" t="s">
        <v>90</v>
      </c>
      <c r="U108" s="43" t="s">
        <v>88</v>
      </c>
      <c r="V108" s="55" t="s">
        <v>91</v>
      </c>
      <c r="W108" s="57" t="s">
        <v>392</v>
      </c>
      <c r="X108" s="45" t="s">
        <v>93</v>
      </c>
      <c r="Y108" s="45" t="s">
        <v>93</v>
      </c>
      <c r="Z108" s="43">
        <v>5</v>
      </c>
      <c r="AA108" s="43">
        <v>4</v>
      </c>
      <c r="AB108" s="43">
        <v>3</v>
      </c>
      <c r="AC108" s="43">
        <v>1</v>
      </c>
      <c r="AD108" s="43">
        <v>5</v>
      </c>
      <c r="AE108" s="46">
        <f t="shared" si="182"/>
        <v>3.75</v>
      </c>
      <c r="AF108" s="43">
        <v>4</v>
      </c>
      <c r="AG108" s="43">
        <v>4</v>
      </c>
      <c r="AH108" s="46">
        <f t="shared" si="183"/>
        <v>4</v>
      </c>
      <c r="AI108" s="47">
        <f t="shared" si="184"/>
        <v>15</v>
      </c>
      <c r="AJ108" s="30" t="str">
        <f t="shared" si="185"/>
        <v>M</v>
      </c>
      <c r="AK108" s="2" t="s">
        <v>394</v>
      </c>
      <c r="AL108" s="2" t="s">
        <v>418</v>
      </c>
      <c r="AM108" s="43">
        <v>1</v>
      </c>
      <c r="AN108" s="3" t="s">
        <v>393</v>
      </c>
      <c r="AO108" s="43">
        <v>2</v>
      </c>
      <c r="AP108" s="2" t="s">
        <v>417</v>
      </c>
      <c r="AQ108" s="43">
        <v>4</v>
      </c>
      <c r="AR108" s="43">
        <f t="shared" si="227"/>
        <v>7</v>
      </c>
      <c r="AS108" s="30" t="str">
        <f t="shared" si="187"/>
        <v>80%</v>
      </c>
      <c r="AT108" s="48">
        <f t="shared" si="228"/>
        <v>3</v>
      </c>
      <c r="AU108" s="30" t="str">
        <f t="shared" si="189"/>
        <v>B</v>
      </c>
      <c r="AV108" s="30" t="s">
        <v>94</v>
      </c>
      <c r="AW108" s="45" t="s">
        <v>93</v>
      </c>
      <c r="AX108" s="45" t="s">
        <v>93</v>
      </c>
      <c r="AY108" s="45" t="s">
        <v>93</v>
      </c>
      <c r="AZ108" s="45" t="s">
        <v>93</v>
      </c>
      <c r="BA108" s="45" t="s">
        <v>93</v>
      </c>
      <c r="BB108" s="45" t="s">
        <v>93</v>
      </c>
      <c r="BC108" s="45" t="s">
        <v>93</v>
      </c>
      <c r="BD108" s="45" t="s">
        <v>93</v>
      </c>
    </row>
    <row r="109" spans="1:56" ht="295.2" customHeight="1" x14ac:dyDescent="0.3">
      <c r="A109" s="41">
        <v>107</v>
      </c>
      <c r="B109" s="38" t="s">
        <v>395</v>
      </c>
      <c r="C109" s="42" t="s">
        <v>396</v>
      </c>
      <c r="D109" s="56" t="s">
        <v>93</v>
      </c>
      <c r="E109" s="56" t="s">
        <v>93</v>
      </c>
      <c r="F109" s="43" t="s">
        <v>86</v>
      </c>
      <c r="G109" s="43" t="s">
        <v>86</v>
      </c>
      <c r="H109" s="56" t="s">
        <v>93</v>
      </c>
      <c r="I109" s="56" t="s">
        <v>93</v>
      </c>
      <c r="J109" s="56" t="s">
        <v>93</v>
      </c>
      <c r="K109" s="56" t="s">
        <v>93</v>
      </c>
      <c r="L109" s="56" t="s">
        <v>93</v>
      </c>
      <c r="M109" s="56" t="s">
        <v>93</v>
      </c>
      <c r="N109" s="42" t="s">
        <v>397</v>
      </c>
      <c r="O109" s="43" t="s">
        <v>90</v>
      </c>
      <c r="P109" s="43" t="s">
        <v>126</v>
      </c>
      <c r="Q109" s="43" t="s">
        <v>88</v>
      </c>
      <c r="R109" s="45" t="s">
        <v>127</v>
      </c>
      <c r="S109" s="52" t="s">
        <v>90</v>
      </c>
      <c r="T109" s="52" t="s">
        <v>90</v>
      </c>
      <c r="U109" s="43" t="s">
        <v>88</v>
      </c>
      <c r="V109" s="55" t="s">
        <v>91</v>
      </c>
      <c r="W109" s="57" t="s">
        <v>398</v>
      </c>
      <c r="X109" s="45" t="s">
        <v>93</v>
      </c>
      <c r="Y109" s="45" t="s">
        <v>93</v>
      </c>
      <c r="Z109" s="43">
        <v>3</v>
      </c>
      <c r="AA109" s="43">
        <v>3</v>
      </c>
      <c r="AB109" s="43">
        <v>3</v>
      </c>
      <c r="AC109" s="43">
        <v>1</v>
      </c>
      <c r="AD109" s="43">
        <v>5</v>
      </c>
      <c r="AE109" s="46">
        <f t="shared" si="182"/>
        <v>2.9</v>
      </c>
      <c r="AF109" s="43">
        <v>4</v>
      </c>
      <c r="AG109" s="43">
        <v>4</v>
      </c>
      <c r="AH109" s="46">
        <f t="shared" si="183"/>
        <v>4</v>
      </c>
      <c r="AI109" s="47">
        <f t="shared" si="184"/>
        <v>11.6</v>
      </c>
      <c r="AJ109" s="30" t="str">
        <f t="shared" si="185"/>
        <v>M</v>
      </c>
      <c r="AK109" s="2" t="s">
        <v>287</v>
      </c>
      <c r="AL109" s="2" t="s">
        <v>418</v>
      </c>
      <c r="AM109" s="43">
        <v>1</v>
      </c>
      <c r="AN109" s="2" t="s">
        <v>399</v>
      </c>
      <c r="AO109" s="43">
        <v>1</v>
      </c>
      <c r="AP109" s="2" t="s">
        <v>417</v>
      </c>
      <c r="AQ109" s="43">
        <v>4</v>
      </c>
      <c r="AR109" s="43">
        <f t="shared" si="227"/>
        <v>6</v>
      </c>
      <c r="AS109" s="30" t="str">
        <f t="shared" si="187"/>
        <v>80%</v>
      </c>
      <c r="AT109" s="48">
        <f t="shared" si="228"/>
        <v>2.3200000000000003</v>
      </c>
      <c r="AU109" s="30" t="str">
        <f t="shared" si="189"/>
        <v>B</v>
      </c>
      <c r="AV109" s="30" t="s">
        <v>94</v>
      </c>
      <c r="AW109" s="45" t="s">
        <v>93</v>
      </c>
      <c r="AX109" s="45" t="s">
        <v>93</v>
      </c>
      <c r="AY109" s="45" t="s">
        <v>93</v>
      </c>
      <c r="AZ109" s="45" t="s">
        <v>93</v>
      </c>
      <c r="BA109" s="45" t="s">
        <v>93</v>
      </c>
      <c r="BB109" s="45" t="s">
        <v>93</v>
      </c>
      <c r="BC109" s="45" t="s">
        <v>93</v>
      </c>
      <c r="BD109" s="45" t="s">
        <v>93</v>
      </c>
    </row>
    <row r="110" spans="1:56" ht="103.8" customHeight="1" x14ac:dyDescent="0.3">
      <c r="A110" s="41">
        <v>108</v>
      </c>
      <c r="B110" s="38" t="s">
        <v>422</v>
      </c>
      <c r="C110" s="42" t="s">
        <v>423</v>
      </c>
      <c r="D110" s="60"/>
      <c r="E110" s="60"/>
      <c r="F110" s="60"/>
      <c r="G110" s="60"/>
      <c r="H110" s="60"/>
      <c r="I110" s="60"/>
      <c r="J110" s="60"/>
      <c r="K110" s="60"/>
      <c r="L110" s="60"/>
      <c r="M110" s="60"/>
      <c r="N110" s="42" t="s">
        <v>220</v>
      </c>
      <c r="O110" s="43" t="s">
        <v>90</v>
      </c>
      <c r="P110" s="43" t="s">
        <v>212</v>
      </c>
      <c r="Q110" s="43" t="s">
        <v>88</v>
      </c>
      <c r="R110" s="43" t="s">
        <v>90</v>
      </c>
      <c r="S110" s="43" t="s">
        <v>90</v>
      </c>
      <c r="T110" s="43" t="s">
        <v>90</v>
      </c>
      <c r="U110" s="43" t="s">
        <v>88</v>
      </c>
      <c r="V110" s="55" t="s">
        <v>91</v>
      </c>
      <c r="W110" s="2" t="s">
        <v>424</v>
      </c>
      <c r="X110" s="56" t="s">
        <v>93</v>
      </c>
      <c r="Y110" s="56" t="s">
        <v>93</v>
      </c>
      <c r="Z110" s="43">
        <v>3</v>
      </c>
      <c r="AA110" s="43">
        <v>3</v>
      </c>
      <c r="AB110" s="43">
        <v>3</v>
      </c>
      <c r="AC110" s="43">
        <v>1</v>
      </c>
      <c r="AD110" s="43">
        <v>1</v>
      </c>
      <c r="AE110" s="43">
        <f t="shared" si="182"/>
        <v>2.2999999999999998</v>
      </c>
      <c r="AF110" s="43">
        <v>3</v>
      </c>
      <c r="AG110" s="43">
        <v>3</v>
      </c>
      <c r="AH110" s="43">
        <f t="shared" si="183"/>
        <v>3</v>
      </c>
      <c r="AI110" s="43">
        <f t="shared" si="184"/>
        <v>6.8999999999999995</v>
      </c>
      <c r="AJ110" s="30" t="str">
        <f t="shared" si="185"/>
        <v>M</v>
      </c>
      <c r="AK110" s="2" t="s">
        <v>435</v>
      </c>
      <c r="AL110" s="2" t="s">
        <v>418</v>
      </c>
      <c r="AM110" s="43">
        <v>1</v>
      </c>
      <c r="AN110" s="2" t="s">
        <v>441</v>
      </c>
      <c r="AO110" s="43">
        <v>1</v>
      </c>
      <c r="AP110" s="2" t="s">
        <v>417</v>
      </c>
      <c r="AQ110" s="43">
        <v>2</v>
      </c>
      <c r="AR110" s="43">
        <f t="shared" si="227"/>
        <v>4</v>
      </c>
      <c r="AS110" s="43" t="str">
        <f t="shared" si="187"/>
        <v>50%</v>
      </c>
      <c r="AT110" s="43">
        <f t="shared" si="228"/>
        <v>3.4499999999999997</v>
      </c>
      <c r="AU110" s="30" t="str">
        <f t="shared" si="189"/>
        <v>B</v>
      </c>
      <c r="AV110" s="37" t="s">
        <v>94</v>
      </c>
      <c r="AW110" s="3"/>
      <c r="AX110" s="42"/>
      <c r="AY110" s="42"/>
      <c r="AZ110" s="3"/>
      <c r="BA110" s="3"/>
      <c r="BB110" s="61"/>
      <c r="BC110" s="61"/>
      <c r="BD110" s="61"/>
    </row>
  </sheetData>
  <autoFilter ref="A2:BD110" xr:uid="{DB7CDDB1-04C4-4821-8EC5-A305AE463A7F}"/>
  <mergeCells count="1">
    <mergeCell ref="AL1:AQ1"/>
  </mergeCells>
  <conditionalFormatting sqref="AI1:AI1048576">
    <cfRule type="colorScale" priority="2">
      <colorScale>
        <cfvo type="min"/>
        <cfvo type="percentile" val="50"/>
        <cfvo type="max"/>
        <color rgb="FF63BE7B"/>
        <color rgb="FFFFEB84"/>
        <color rgb="FFF8696B"/>
      </colorScale>
    </cfRule>
  </conditionalFormatting>
  <conditionalFormatting sqref="AI3:AI109">
    <cfRule type="colorScale" priority="1375">
      <colorScale>
        <cfvo type="min"/>
        <cfvo type="percentile" val="50"/>
        <cfvo type="max"/>
        <color rgb="FF63BE7B"/>
        <color rgb="FFFFEB84"/>
        <color rgb="FFF8696B"/>
      </colorScale>
    </cfRule>
  </conditionalFormatting>
  <conditionalFormatting sqref="AJ3:AJ110">
    <cfRule type="colorScale" priority="1379">
      <colorScale>
        <cfvo type="min"/>
        <cfvo type="percentile" val="50"/>
        <cfvo type="max"/>
        <color rgb="FF008000"/>
        <color rgb="FFFFEB84"/>
        <color rgb="FFFF0000"/>
      </colorScale>
    </cfRule>
    <cfRule type="colorScale" priority="1378">
      <colorScale>
        <cfvo type="min"/>
        <cfvo type="percentile" val="50"/>
        <cfvo type="max"/>
        <color rgb="FF63BE7B"/>
        <color rgb="FFFFEB84"/>
        <color rgb="FFF8696B"/>
      </colorScale>
    </cfRule>
    <cfRule type="colorScale" priority="1377">
      <colorScale>
        <cfvo type="min"/>
        <cfvo type="percentile" val="50"/>
        <cfvo type="max"/>
        <color rgb="FF63BE7B"/>
        <color rgb="FFFFEB84"/>
        <color rgb="FFF8696B"/>
      </colorScale>
    </cfRule>
  </conditionalFormatting>
  <conditionalFormatting sqref="AS3:AS109">
    <cfRule type="colorScale" priority="1385">
      <colorScale>
        <cfvo type="min"/>
        <cfvo type="percentile" val="50"/>
        <cfvo type="max"/>
        <color rgb="FF008000"/>
        <color rgb="FFFFEB84"/>
        <color rgb="FFFF0000"/>
      </colorScale>
    </cfRule>
    <cfRule type="colorScale" priority="1384">
      <colorScale>
        <cfvo type="min"/>
        <cfvo type="percentile" val="50"/>
        <cfvo type="max"/>
        <color rgb="FF63BE7B"/>
        <color rgb="FFFFEB84"/>
        <color rgb="FFF8696B"/>
      </colorScale>
    </cfRule>
    <cfRule type="colorScale" priority="1383">
      <colorScale>
        <cfvo type="min"/>
        <cfvo type="percentile" val="50"/>
        <cfvo type="max"/>
        <color rgb="FF63BE7B"/>
        <color rgb="FFFFEB84"/>
        <color rgb="FFF8696B"/>
      </colorScale>
    </cfRule>
  </conditionalFormatting>
  <conditionalFormatting sqref="AT1:AT1048576">
    <cfRule type="colorScale" priority="1">
      <colorScale>
        <cfvo type="min"/>
        <cfvo type="percentile" val="50"/>
        <cfvo type="max"/>
        <color rgb="FF63BE7B"/>
        <color rgb="FFFFEB84"/>
        <color rgb="FFF8696B"/>
      </colorScale>
    </cfRule>
  </conditionalFormatting>
  <conditionalFormatting sqref="AT3:AT109">
    <cfRule type="colorScale" priority="1391">
      <colorScale>
        <cfvo type="min"/>
        <cfvo type="percentile" val="50"/>
        <cfvo type="max"/>
        <color rgb="FF63BE7B"/>
        <color rgb="FFFFEB84"/>
        <color rgb="FFF8696B"/>
      </colorScale>
    </cfRule>
    <cfRule type="colorScale" priority="1390">
      <colorScale>
        <cfvo type="min"/>
        <cfvo type="percentile" val="50"/>
        <cfvo type="max"/>
        <color rgb="FF63BE7B"/>
        <color rgb="FFFFEB84"/>
        <color rgb="FFF8696B"/>
      </colorScale>
    </cfRule>
    <cfRule type="colorScale" priority="1389">
      <colorScale>
        <cfvo type="min"/>
        <cfvo type="percentile" val="50"/>
        <cfvo type="max"/>
        <color rgb="FF63BE7B"/>
        <color rgb="FFFFEB84"/>
        <color rgb="FFF8696B"/>
      </colorScale>
    </cfRule>
  </conditionalFormatting>
  <conditionalFormatting sqref="AU3:AU110">
    <cfRule type="colorScale" priority="1397">
      <colorScale>
        <cfvo type="min"/>
        <cfvo type="percentile" val="50"/>
        <cfvo type="max"/>
        <color rgb="FF008000"/>
        <color rgb="FFFFEB84"/>
        <color rgb="FFFF0000"/>
      </colorScale>
    </cfRule>
    <cfRule type="colorScale" priority="1396">
      <colorScale>
        <cfvo type="min"/>
        <cfvo type="percentile" val="50"/>
        <cfvo type="max"/>
        <color rgb="FF63BE7B"/>
        <color rgb="FFFFEB84"/>
        <color rgb="FFF8696B"/>
      </colorScale>
    </cfRule>
    <cfRule type="colorScale" priority="1395">
      <colorScale>
        <cfvo type="min"/>
        <cfvo type="percentile" val="50"/>
        <cfvo type="max"/>
        <color rgb="FF63BE7B"/>
        <color rgb="FFFFEB84"/>
        <color rgb="FFF8696B"/>
      </colorScale>
    </cfRule>
  </conditionalFormatting>
  <conditionalFormatting sqref="AV3">
    <cfRule type="colorScale" priority="1142">
      <colorScale>
        <cfvo type="min"/>
        <cfvo type="percentile" val="50"/>
        <cfvo type="max"/>
        <color rgb="FF008000"/>
        <color rgb="FFFFEB84"/>
        <color rgb="FFFF0000"/>
      </colorScale>
    </cfRule>
    <cfRule type="colorScale" priority="1141">
      <colorScale>
        <cfvo type="min"/>
        <cfvo type="percentile" val="50"/>
        <cfvo type="max"/>
        <color rgb="FF63BE7B"/>
        <color rgb="FFFFEB84"/>
        <color rgb="FFF8696B"/>
      </colorScale>
    </cfRule>
    <cfRule type="colorScale" priority="1140">
      <colorScale>
        <cfvo type="min"/>
        <cfvo type="percentile" val="50"/>
        <cfvo type="max"/>
        <color rgb="FF63BE7B"/>
        <color rgb="FFFFEB84"/>
        <color rgb="FFF8696B"/>
      </colorScale>
    </cfRule>
  </conditionalFormatting>
  <conditionalFormatting sqref="AV4">
    <cfRule type="colorScale" priority="185">
      <colorScale>
        <cfvo type="min"/>
        <cfvo type="percentile" val="50"/>
        <cfvo type="max"/>
        <color rgb="FF008000"/>
        <color rgb="FFFFEB84"/>
        <color rgb="FFFF0000"/>
      </colorScale>
    </cfRule>
    <cfRule type="colorScale" priority="184">
      <colorScale>
        <cfvo type="min"/>
        <cfvo type="percentile" val="50"/>
        <cfvo type="max"/>
        <color rgb="FF63BE7B"/>
        <color rgb="FFFFEB84"/>
        <color rgb="FFF8696B"/>
      </colorScale>
    </cfRule>
    <cfRule type="colorScale" priority="183">
      <colorScale>
        <cfvo type="min"/>
        <cfvo type="percentile" val="50"/>
        <cfvo type="max"/>
        <color rgb="FF63BE7B"/>
        <color rgb="FFFFEB84"/>
        <color rgb="FFF8696B"/>
      </colorScale>
    </cfRule>
  </conditionalFormatting>
  <conditionalFormatting sqref="AV5">
    <cfRule type="colorScale" priority="182">
      <colorScale>
        <cfvo type="min"/>
        <cfvo type="percentile" val="50"/>
        <cfvo type="max"/>
        <color rgb="FF008000"/>
        <color rgb="FFFFEB84"/>
        <color rgb="FFFF0000"/>
      </colorScale>
    </cfRule>
    <cfRule type="colorScale" priority="181">
      <colorScale>
        <cfvo type="min"/>
        <cfvo type="percentile" val="50"/>
        <cfvo type="max"/>
        <color rgb="FF63BE7B"/>
        <color rgb="FFFFEB84"/>
        <color rgb="FFF8696B"/>
      </colorScale>
    </cfRule>
    <cfRule type="colorScale" priority="180">
      <colorScale>
        <cfvo type="min"/>
        <cfvo type="percentile" val="50"/>
        <cfvo type="max"/>
        <color rgb="FF63BE7B"/>
        <color rgb="FFFFEB84"/>
        <color rgb="FFF8696B"/>
      </colorScale>
    </cfRule>
  </conditionalFormatting>
  <conditionalFormatting sqref="AV6">
    <cfRule type="colorScale" priority="178">
      <colorScale>
        <cfvo type="min"/>
        <cfvo type="percentile" val="50"/>
        <cfvo type="max"/>
        <color rgb="FF63BE7B"/>
        <color rgb="FFFFEB84"/>
        <color rgb="FFF8696B"/>
      </colorScale>
    </cfRule>
    <cfRule type="colorScale" priority="177">
      <colorScale>
        <cfvo type="min"/>
        <cfvo type="percentile" val="50"/>
        <cfvo type="max"/>
        <color rgb="FF63BE7B"/>
        <color rgb="FFFFEB84"/>
        <color rgb="FFF8696B"/>
      </colorScale>
    </cfRule>
    <cfRule type="colorScale" priority="179">
      <colorScale>
        <cfvo type="min"/>
        <cfvo type="percentile" val="50"/>
        <cfvo type="max"/>
        <color rgb="FF008000"/>
        <color rgb="FFFFEB84"/>
        <color rgb="FFFF0000"/>
      </colorScale>
    </cfRule>
  </conditionalFormatting>
  <conditionalFormatting sqref="AV7:AV8">
    <cfRule type="colorScale" priority="176">
      <colorScale>
        <cfvo type="min"/>
        <cfvo type="percentile" val="50"/>
        <cfvo type="max"/>
        <color rgb="FF008000"/>
        <color rgb="FFFFEB84"/>
        <color rgb="FFFF0000"/>
      </colorScale>
    </cfRule>
    <cfRule type="colorScale" priority="175">
      <colorScale>
        <cfvo type="min"/>
        <cfvo type="percentile" val="50"/>
        <cfvo type="max"/>
        <color rgb="FF63BE7B"/>
        <color rgb="FFFFEB84"/>
        <color rgb="FFF8696B"/>
      </colorScale>
    </cfRule>
    <cfRule type="colorScale" priority="174">
      <colorScale>
        <cfvo type="min"/>
        <cfvo type="percentile" val="50"/>
        <cfvo type="max"/>
        <color rgb="FF63BE7B"/>
        <color rgb="FFFFEB84"/>
        <color rgb="FFF8696B"/>
      </colorScale>
    </cfRule>
  </conditionalFormatting>
  <conditionalFormatting sqref="AV9:AV10">
    <cfRule type="colorScale" priority="173">
      <colorScale>
        <cfvo type="min"/>
        <cfvo type="percentile" val="50"/>
        <cfvo type="max"/>
        <color rgb="FF008000"/>
        <color rgb="FFFFEB84"/>
        <color rgb="FFFF0000"/>
      </colorScale>
    </cfRule>
    <cfRule type="colorScale" priority="172">
      <colorScale>
        <cfvo type="min"/>
        <cfvo type="percentile" val="50"/>
        <cfvo type="max"/>
        <color rgb="FF63BE7B"/>
        <color rgb="FFFFEB84"/>
        <color rgb="FFF8696B"/>
      </colorScale>
    </cfRule>
    <cfRule type="colorScale" priority="171">
      <colorScale>
        <cfvo type="min"/>
        <cfvo type="percentile" val="50"/>
        <cfvo type="max"/>
        <color rgb="FF63BE7B"/>
        <color rgb="FFFFEB84"/>
        <color rgb="FFF8696B"/>
      </colorScale>
    </cfRule>
  </conditionalFormatting>
  <conditionalFormatting sqref="AV11:AV12">
    <cfRule type="colorScale" priority="170">
      <colorScale>
        <cfvo type="min"/>
        <cfvo type="percentile" val="50"/>
        <cfvo type="max"/>
        <color rgb="FF008000"/>
        <color rgb="FFFFEB84"/>
        <color rgb="FFFF0000"/>
      </colorScale>
    </cfRule>
    <cfRule type="colorScale" priority="169">
      <colorScale>
        <cfvo type="min"/>
        <cfvo type="percentile" val="50"/>
        <cfvo type="max"/>
        <color rgb="FF63BE7B"/>
        <color rgb="FFFFEB84"/>
        <color rgb="FFF8696B"/>
      </colorScale>
    </cfRule>
    <cfRule type="colorScale" priority="168">
      <colorScale>
        <cfvo type="min"/>
        <cfvo type="percentile" val="50"/>
        <cfvo type="max"/>
        <color rgb="FF63BE7B"/>
        <color rgb="FFFFEB84"/>
        <color rgb="FFF8696B"/>
      </colorScale>
    </cfRule>
  </conditionalFormatting>
  <conditionalFormatting sqref="AV13">
    <cfRule type="colorScale" priority="165">
      <colorScale>
        <cfvo type="min"/>
        <cfvo type="percentile" val="50"/>
        <cfvo type="max"/>
        <color rgb="FF63BE7B"/>
        <color rgb="FFFFEB84"/>
        <color rgb="FFF8696B"/>
      </colorScale>
    </cfRule>
    <cfRule type="colorScale" priority="167">
      <colorScale>
        <cfvo type="min"/>
        <cfvo type="percentile" val="50"/>
        <cfvo type="max"/>
        <color rgb="FF008000"/>
        <color rgb="FFFFEB84"/>
        <color rgb="FFFF0000"/>
      </colorScale>
    </cfRule>
    <cfRule type="colorScale" priority="166">
      <colorScale>
        <cfvo type="min"/>
        <cfvo type="percentile" val="50"/>
        <cfvo type="max"/>
        <color rgb="FF63BE7B"/>
        <color rgb="FFFFEB84"/>
        <color rgb="FFF8696B"/>
      </colorScale>
    </cfRule>
  </conditionalFormatting>
  <conditionalFormatting sqref="AV14:AV15">
    <cfRule type="colorScale" priority="163">
      <colorScale>
        <cfvo type="min"/>
        <cfvo type="percentile" val="50"/>
        <cfvo type="max"/>
        <color rgb="FF63BE7B"/>
        <color rgb="FFFFEB84"/>
        <color rgb="FFF8696B"/>
      </colorScale>
    </cfRule>
    <cfRule type="colorScale" priority="162">
      <colorScale>
        <cfvo type="min"/>
        <cfvo type="percentile" val="50"/>
        <cfvo type="max"/>
        <color rgb="FF63BE7B"/>
        <color rgb="FFFFEB84"/>
        <color rgb="FFF8696B"/>
      </colorScale>
    </cfRule>
    <cfRule type="colorScale" priority="164">
      <colorScale>
        <cfvo type="min"/>
        <cfvo type="percentile" val="50"/>
        <cfvo type="max"/>
        <color rgb="FF008000"/>
        <color rgb="FFFFEB84"/>
        <color rgb="FFFF0000"/>
      </colorScale>
    </cfRule>
  </conditionalFormatting>
  <conditionalFormatting sqref="AV20:AV21">
    <cfRule type="colorScale" priority="159">
      <colorScale>
        <cfvo type="min"/>
        <cfvo type="percentile" val="50"/>
        <cfvo type="max"/>
        <color rgb="FF63BE7B"/>
        <color rgb="FFFFEB84"/>
        <color rgb="FFF8696B"/>
      </colorScale>
    </cfRule>
    <cfRule type="colorScale" priority="160">
      <colorScale>
        <cfvo type="min"/>
        <cfvo type="percentile" val="50"/>
        <cfvo type="max"/>
        <color rgb="FF63BE7B"/>
        <color rgb="FFFFEB84"/>
        <color rgb="FFF8696B"/>
      </colorScale>
    </cfRule>
    <cfRule type="colorScale" priority="161">
      <colorScale>
        <cfvo type="min"/>
        <cfvo type="percentile" val="50"/>
        <cfvo type="max"/>
        <color rgb="FF008000"/>
        <color rgb="FFFFEB84"/>
        <color rgb="FFFF0000"/>
      </colorScale>
    </cfRule>
  </conditionalFormatting>
  <conditionalFormatting sqref="AV22">
    <cfRule type="colorScale" priority="156">
      <colorScale>
        <cfvo type="min"/>
        <cfvo type="percentile" val="50"/>
        <cfvo type="max"/>
        <color rgb="FF63BE7B"/>
        <color rgb="FFFFEB84"/>
        <color rgb="FFF8696B"/>
      </colorScale>
    </cfRule>
    <cfRule type="colorScale" priority="157">
      <colorScale>
        <cfvo type="min"/>
        <cfvo type="percentile" val="50"/>
        <cfvo type="max"/>
        <color rgb="FF63BE7B"/>
        <color rgb="FFFFEB84"/>
        <color rgb="FFF8696B"/>
      </colorScale>
    </cfRule>
    <cfRule type="colorScale" priority="158">
      <colorScale>
        <cfvo type="min"/>
        <cfvo type="percentile" val="50"/>
        <cfvo type="max"/>
        <color rgb="FF008000"/>
        <color rgb="FFFFEB84"/>
        <color rgb="FFFF0000"/>
      </colorScale>
    </cfRule>
  </conditionalFormatting>
  <conditionalFormatting sqref="AV29:AV30">
    <cfRule type="colorScale" priority="153">
      <colorScale>
        <cfvo type="min"/>
        <cfvo type="percentile" val="50"/>
        <cfvo type="max"/>
        <color rgb="FF63BE7B"/>
        <color rgb="FFFFEB84"/>
        <color rgb="FFF8696B"/>
      </colorScale>
    </cfRule>
    <cfRule type="colorScale" priority="154">
      <colorScale>
        <cfvo type="min"/>
        <cfvo type="percentile" val="50"/>
        <cfvo type="max"/>
        <color rgb="FF63BE7B"/>
        <color rgb="FFFFEB84"/>
        <color rgb="FFF8696B"/>
      </colorScale>
    </cfRule>
    <cfRule type="colorScale" priority="155">
      <colorScale>
        <cfvo type="min"/>
        <cfvo type="percentile" val="50"/>
        <cfvo type="max"/>
        <color rgb="FF008000"/>
        <color rgb="FFFFEB84"/>
        <color rgb="FFFF0000"/>
      </colorScale>
    </cfRule>
  </conditionalFormatting>
  <conditionalFormatting sqref="AV31">
    <cfRule type="colorScale" priority="15">
      <colorScale>
        <cfvo type="min"/>
        <cfvo type="percentile" val="50"/>
        <cfvo type="max"/>
        <color rgb="FF63BE7B"/>
        <color rgb="FFFFEB84"/>
        <color rgb="FFF8696B"/>
      </colorScale>
    </cfRule>
    <cfRule type="colorScale" priority="16">
      <colorScale>
        <cfvo type="min"/>
        <cfvo type="percentile" val="50"/>
        <cfvo type="max"/>
        <color rgb="FF63BE7B"/>
        <color rgb="FFFFEB84"/>
        <color rgb="FFF8696B"/>
      </colorScale>
    </cfRule>
    <cfRule type="colorScale" priority="17">
      <colorScale>
        <cfvo type="min"/>
        <cfvo type="percentile" val="50"/>
        <cfvo type="max"/>
        <color rgb="FF008000"/>
        <color rgb="FFFFEB84"/>
        <color rgb="FFFF0000"/>
      </colorScale>
    </cfRule>
  </conditionalFormatting>
  <conditionalFormatting sqref="AV32:AV33">
    <cfRule type="colorScale" priority="150">
      <colorScale>
        <cfvo type="min"/>
        <cfvo type="percentile" val="50"/>
        <cfvo type="max"/>
        <color rgb="FF63BE7B"/>
        <color rgb="FFFFEB84"/>
        <color rgb="FFF8696B"/>
      </colorScale>
    </cfRule>
    <cfRule type="colorScale" priority="151">
      <colorScale>
        <cfvo type="min"/>
        <cfvo type="percentile" val="50"/>
        <cfvo type="max"/>
        <color rgb="FF63BE7B"/>
        <color rgb="FFFFEB84"/>
        <color rgb="FFF8696B"/>
      </colorScale>
    </cfRule>
    <cfRule type="colorScale" priority="152">
      <colorScale>
        <cfvo type="min"/>
        <cfvo type="percentile" val="50"/>
        <cfvo type="max"/>
        <color rgb="FF008000"/>
        <color rgb="FFFFEB84"/>
        <color rgb="FFFF0000"/>
      </colorScale>
    </cfRule>
  </conditionalFormatting>
  <conditionalFormatting sqref="AV38">
    <cfRule type="colorScale" priority="149">
      <colorScale>
        <cfvo type="min"/>
        <cfvo type="percentile" val="50"/>
        <cfvo type="max"/>
        <color rgb="FF008000"/>
        <color rgb="FFFFEB84"/>
        <color rgb="FFFF0000"/>
      </colorScale>
    </cfRule>
    <cfRule type="colorScale" priority="148">
      <colorScale>
        <cfvo type="min"/>
        <cfvo type="percentile" val="50"/>
        <cfvo type="max"/>
        <color rgb="FF63BE7B"/>
        <color rgb="FFFFEB84"/>
        <color rgb="FFF8696B"/>
      </colorScale>
    </cfRule>
    <cfRule type="colorScale" priority="147">
      <colorScale>
        <cfvo type="min"/>
        <cfvo type="percentile" val="50"/>
        <cfvo type="max"/>
        <color rgb="FF63BE7B"/>
        <color rgb="FFFFEB84"/>
        <color rgb="FFF8696B"/>
      </colorScale>
    </cfRule>
  </conditionalFormatting>
  <conditionalFormatting sqref="AV39:AV40">
    <cfRule type="colorScale" priority="146">
      <colorScale>
        <cfvo type="min"/>
        <cfvo type="percentile" val="50"/>
        <cfvo type="max"/>
        <color rgb="FF008000"/>
        <color rgb="FFFFEB84"/>
        <color rgb="FFFF0000"/>
      </colorScale>
    </cfRule>
    <cfRule type="colorScale" priority="145">
      <colorScale>
        <cfvo type="min"/>
        <cfvo type="percentile" val="50"/>
        <cfvo type="max"/>
        <color rgb="FF63BE7B"/>
        <color rgb="FFFFEB84"/>
        <color rgb="FFF8696B"/>
      </colorScale>
    </cfRule>
    <cfRule type="colorScale" priority="144">
      <colorScale>
        <cfvo type="min"/>
        <cfvo type="percentile" val="50"/>
        <cfvo type="max"/>
        <color rgb="FF63BE7B"/>
        <color rgb="FFFFEB84"/>
        <color rgb="FFF8696B"/>
      </colorScale>
    </cfRule>
  </conditionalFormatting>
  <conditionalFormatting sqref="AV41">
    <cfRule type="colorScale" priority="141">
      <colorScale>
        <cfvo type="min"/>
        <cfvo type="percentile" val="50"/>
        <cfvo type="max"/>
        <color rgb="FF63BE7B"/>
        <color rgb="FFFFEB84"/>
        <color rgb="FFF8696B"/>
      </colorScale>
    </cfRule>
    <cfRule type="colorScale" priority="143">
      <colorScale>
        <cfvo type="min"/>
        <cfvo type="percentile" val="50"/>
        <cfvo type="max"/>
        <color rgb="FF008000"/>
        <color rgb="FFFFEB84"/>
        <color rgb="FFFF0000"/>
      </colorScale>
    </cfRule>
    <cfRule type="colorScale" priority="142">
      <colorScale>
        <cfvo type="min"/>
        <cfvo type="percentile" val="50"/>
        <cfvo type="max"/>
        <color rgb="FF63BE7B"/>
        <color rgb="FFFFEB84"/>
        <color rgb="FFF8696B"/>
      </colorScale>
    </cfRule>
  </conditionalFormatting>
  <conditionalFormatting sqref="AV42:AV43">
    <cfRule type="colorScale" priority="13">
      <colorScale>
        <cfvo type="min"/>
        <cfvo type="percentile" val="50"/>
        <cfvo type="max"/>
        <color rgb="FF63BE7B"/>
        <color rgb="FFFFEB84"/>
        <color rgb="FFF8696B"/>
      </colorScale>
    </cfRule>
    <cfRule type="colorScale" priority="12">
      <colorScale>
        <cfvo type="min"/>
        <cfvo type="percentile" val="50"/>
        <cfvo type="max"/>
        <color rgb="FF63BE7B"/>
        <color rgb="FFFFEB84"/>
        <color rgb="FFF8696B"/>
      </colorScale>
    </cfRule>
    <cfRule type="colorScale" priority="14">
      <colorScale>
        <cfvo type="min"/>
        <cfvo type="percentile" val="50"/>
        <cfvo type="max"/>
        <color rgb="FF008000"/>
        <color rgb="FFFFEB84"/>
        <color rgb="FFFF0000"/>
      </colorScale>
    </cfRule>
  </conditionalFormatting>
  <conditionalFormatting sqref="AV44">
    <cfRule type="colorScale" priority="140">
      <colorScale>
        <cfvo type="min"/>
        <cfvo type="percentile" val="50"/>
        <cfvo type="max"/>
        <color rgb="FF008000"/>
        <color rgb="FFFFEB84"/>
        <color rgb="FFFF0000"/>
      </colorScale>
    </cfRule>
    <cfRule type="colorScale" priority="139">
      <colorScale>
        <cfvo type="min"/>
        <cfvo type="percentile" val="50"/>
        <cfvo type="max"/>
        <color rgb="FF63BE7B"/>
        <color rgb="FFFFEB84"/>
        <color rgb="FFF8696B"/>
      </colorScale>
    </cfRule>
    <cfRule type="colorScale" priority="138">
      <colorScale>
        <cfvo type="min"/>
        <cfvo type="percentile" val="50"/>
        <cfvo type="max"/>
        <color rgb="FF63BE7B"/>
        <color rgb="FFFFEB84"/>
        <color rgb="FFF8696B"/>
      </colorScale>
    </cfRule>
  </conditionalFormatting>
  <conditionalFormatting sqref="AV45">
    <cfRule type="colorScale" priority="11">
      <colorScale>
        <cfvo type="min"/>
        <cfvo type="percentile" val="50"/>
        <cfvo type="max"/>
        <color rgb="FF008000"/>
        <color rgb="FFFFEB84"/>
        <color rgb="FFFF0000"/>
      </colorScale>
    </cfRule>
    <cfRule type="colorScale" priority="9">
      <colorScale>
        <cfvo type="min"/>
        <cfvo type="percentile" val="50"/>
        <cfvo type="max"/>
        <color rgb="FF63BE7B"/>
        <color rgb="FFFFEB84"/>
        <color rgb="FFF8696B"/>
      </colorScale>
    </cfRule>
    <cfRule type="colorScale" priority="10">
      <colorScale>
        <cfvo type="min"/>
        <cfvo type="percentile" val="50"/>
        <cfvo type="max"/>
        <color rgb="FF63BE7B"/>
        <color rgb="FFFFEB84"/>
        <color rgb="FFF8696B"/>
      </colorScale>
    </cfRule>
  </conditionalFormatting>
  <conditionalFormatting sqref="AV46">
    <cfRule type="colorScale" priority="137">
      <colorScale>
        <cfvo type="min"/>
        <cfvo type="percentile" val="50"/>
        <cfvo type="max"/>
        <color rgb="FF008000"/>
        <color rgb="FFFFEB84"/>
        <color rgb="FFFF0000"/>
      </colorScale>
    </cfRule>
    <cfRule type="colorScale" priority="136">
      <colorScale>
        <cfvo type="min"/>
        <cfvo type="percentile" val="50"/>
        <cfvo type="max"/>
        <color rgb="FF63BE7B"/>
        <color rgb="FFFFEB84"/>
        <color rgb="FFF8696B"/>
      </colorScale>
    </cfRule>
    <cfRule type="colorScale" priority="135">
      <colorScale>
        <cfvo type="min"/>
        <cfvo type="percentile" val="50"/>
        <cfvo type="max"/>
        <color rgb="FF63BE7B"/>
        <color rgb="FFFFEB84"/>
        <color rgb="FFF8696B"/>
      </colorScale>
    </cfRule>
  </conditionalFormatting>
  <conditionalFormatting sqref="AV47">
    <cfRule type="colorScale" priority="132">
      <colorScale>
        <cfvo type="min"/>
        <cfvo type="percentile" val="50"/>
        <cfvo type="max"/>
        <color rgb="FF63BE7B"/>
        <color rgb="FFFFEB84"/>
        <color rgb="FFF8696B"/>
      </colorScale>
    </cfRule>
    <cfRule type="colorScale" priority="133">
      <colorScale>
        <cfvo type="min"/>
        <cfvo type="percentile" val="50"/>
        <cfvo type="max"/>
        <color rgb="FF63BE7B"/>
        <color rgb="FFFFEB84"/>
        <color rgb="FFF8696B"/>
      </colorScale>
    </cfRule>
    <cfRule type="colorScale" priority="134">
      <colorScale>
        <cfvo type="min"/>
        <cfvo type="percentile" val="50"/>
        <cfvo type="max"/>
        <color rgb="FF008000"/>
        <color rgb="FFFFEB84"/>
        <color rgb="FFFF0000"/>
      </colorScale>
    </cfRule>
  </conditionalFormatting>
  <conditionalFormatting sqref="AV48">
    <cfRule type="colorScale" priority="131">
      <colorScale>
        <cfvo type="min"/>
        <cfvo type="percentile" val="50"/>
        <cfvo type="max"/>
        <color rgb="FF008000"/>
        <color rgb="FFFFEB84"/>
        <color rgb="FFFF0000"/>
      </colorScale>
    </cfRule>
    <cfRule type="colorScale" priority="129">
      <colorScale>
        <cfvo type="min"/>
        <cfvo type="percentile" val="50"/>
        <cfvo type="max"/>
        <color rgb="FF63BE7B"/>
        <color rgb="FFFFEB84"/>
        <color rgb="FFF8696B"/>
      </colorScale>
    </cfRule>
    <cfRule type="colorScale" priority="130">
      <colorScale>
        <cfvo type="min"/>
        <cfvo type="percentile" val="50"/>
        <cfvo type="max"/>
        <color rgb="FF63BE7B"/>
        <color rgb="FFFFEB84"/>
        <color rgb="FFF8696B"/>
      </colorScale>
    </cfRule>
  </conditionalFormatting>
  <conditionalFormatting sqref="AV49">
    <cfRule type="colorScale" priority="126">
      <colorScale>
        <cfvo type="min"/>
        <cfvo type="percentile" val="50"/>
        <cfvo type="max"/>
        <color rgb="FF63BE7B"/>
        <color rgb="FFFFEB84"/>
        <color rgb="FFF8696B"/>
      </colorScale>
    </cfRule>
    <cfRule type="colorScale" priority="127">
      <colorScale>
        <cfvo type="min"/>
        <cfvo type="percentile" val="50"/>
        <cfvo type="max"/>
        <color rgb="FF63BE7B"/>
        <color rgb="FFFFEB84"/>
        <color rgb="FFF8696B"/>
      </colorScale>
    </cfRule>
    <cfRule type="colorScale" priority="128">
      <colorScale>
        <cfvo type="min"/>
        <cfvo type="percentile" val="50"/>
        <cfvo type="max"/>
        <color rgb="FF008000"/>
        <color rgb="FFFFEB84"/>
        <color rgb="FFFF0000"/>
      </colorScale>
    </cfRule>
  </conditionalFormatting>
  <conditionalFormatting sqref="AV50">
    <cfRule type="colorScale" priority="8">
      <colorScale>
        <cfvo type="min"/>
        <cfvo type="percentile" val="50"/>
        <cfvo type="max"/>
        <color rgb="FF008000"/>
        <color rgb="FFFFEB84"/>
        <color rgb="FFFF0000"/>
      </colorScale>
    </cfRule>
    <cfRule type="colorScale" priority="7">
      <colorScale>
        <cfvo type="min"/>
        <cfvo type="percentile" val="50"/>
        <cfvo type="max"/>
        <color rgb="FF63BE7B"/>
        <color rgb="FFFFEB84"/>
        <color rgb="FFF8696B"/>
      </colorScale>
    </cfRule>
    <cfRule type="colorScale" priority="6">
      <colorScale>
        <cfvo type="min"/>
        <cfvo type="percentile" val="50"/>
        <cfvo type="max"/>
        <color rgb="FF63BE7B"/>
        <color rgb="FFFFEB84"/>
        <color rgb="FFF8696B"/>
      </colorScale>
    </cfRule>
  </conditionalFormatting>
  <conditionalFormatting sqref="AV51">
    <cfRule type="colorScale" priority="124">
      <colorScale>
        <cfvo type="min"/>
        <cfvo type="percentile" val="50"/>
        <cfvo type="max"/>
        <color rgb="FF63BE7B"/>
        <color rgb="FFFFEB84"/>
        <color rgb="FFF8696B"/>
      </colorScale>
    </cfRule>
    <cfRule type="colorScale" priority="125">
      <colorScale>
        <cfvo type="min"/>
        <cfvo type="percentile" val="50"/>
        <cfvo type="max"/>
        <color rgb="FF008000"/>
        <color rgb="FFFFEB84"/>
        <color rgb="FFFF0000"/>
      </colorScale>
    </cfRule>
    <cfRule type="colorScale" priority="123">
      <colorScale>
        <cfvo type="min"/>
        <cfvo type="percentile" val="50"/>
        <cfvo type="max"/>
        <color rgb="FF63BE7B"/>
        <color rgb="FFFFEB84"/>
        <color rgb="FFF8696B"/>
      </colorScale>
    </cfRule>
  </conditionalFormatting>
  <conditionalFormatting sqref="AV52:AV53">
    <cfRule type="colorScale" priority="120">
      <colorScale>
        <cfvo type="min"/>
        <cfvo type="percentile" val="50"/>
        <cfvo type="max"/>
        <color rgb="FF63BE7B"/>
        <color rgb="FFFFEB84"/>
        <color rgb="FFF8696B"/>
      </colorScale>
    </cfRule>
    <cfRule type="colorScale" priority="122">
      <colorScale>
        <cfvo type="min"/>
        <cfvo type="percentile" val="50"/>
        <cfvo type="max"/>
        <color rgb="FF008000"/>
        <color rgb="FFFFEB84"/>
        <color rgb="FFFF0000"/>
      </colorScale>
    </cfRule>
    <cfRule type="colorScale" priority="121">
      <colorScale>
        <cfvo type="min"/>
        <cfvo type="percentile" val="50"/>
        <cfvo type="max"/>
        <color rgb="FF63BE7B"/>
        <color rgb="FFFFEB84"/>
        <color rgb="FFF8696B"/>
      </colorScale>
    </cfRule>
  </conditionalFormatting>
  <conditionalFormatting sqref="AV54:AV55">
    <cfRule type="colorScale" priority="117">
      <colorScale>
        <cfvo type="min"/>
        <cfvo type="percentile" val="50"/>
        <cfvo type="max"/>
        <color rgb="FF63BE7B"/>
        <color rgb="FFFFEB84"/>
        <color rgb="FFF8696B"/>
      </colorScale>
    </cfRule>
    <cfRule type="colorScale" priority="119">
      <colorScale>
        <cfvo type="min"/>
        <cfvo type="percentile" val="50"/>
        <cfvo type="max"/>
        <color rgb="FF008000"/>
        <color rgb="FFFFEB84"/>
        <color rgb="FFFF0000"/>
      </colorScale>
    </cfRule>
    <cfRule type="colorScale" priority="118">
      <colorScale>
        <cfvo type="min"/>
        <cfvo type="percentile" val="50"/>
        <cfvo type="max"/>
        <color rgb="FF63BE7B"/>
        <color rgb="FFFFEB84"/>
        <color rgb="FFF8696B"/>
      </colorScale>
    </cfRule>
  </conditionalFormatting>
  <conditionalFormatting sqref="AV56:AV57">
    <cfRule type="colorScale" priority="115">
      <colorScale>
        <cfvo type="min"/>
        <cfvo type="percentile" val="50"/>
        <cfvo type="max"/>
        <color rgb="FF63BE7B"/>
        <color rgb="FFFFEB84"/>
        <color rgb="FFF8696B"/>
      </colorScale>
    </cfRule>
    <cfRule type="colorScale" priority="114">
      <colorScale>
        <cfvo type="min"/>
        <cfvo type="percentile" val="50"/>
        <cfvo type="max"/>
        <color rgb="FF63BE7B"/>
        <color rgb="FFFFEB84"/>
        <color rgb="FFF8696B"/>
      </colorScale>
    </cfRule>
    <cfRule type="colorScale" priority="116">
      <colorScale>
        <cfvo type="min"/>
        <cfvo type="percentile" val="50"/>
        <cfvo type="max"/>
        <color rgb="FF008000"/>
        <color rgb="FFFFEB84"/>
        <color rgb="FFFF0000"/>
      </colorScale>
    </cfRule>
  </conditionalFormatting>
  <conditionalFormatting sqref="AV58:AV60">
    <cfRule type="colorScale" priority="4">
      <colorScale>
        <cfvo type="min"/>
        <cfvo type="percentile" val="50"/>
        <cfvo type="max"/>
        <color rgb="FF63BE7B"/>
        <color rgb="FFFFEB84"/>
        <color rgb="FFF8696B"/>
      </colorScale>
    </cfRule>
    <cfRule type="colorScale" priority="5">
      <colorScale>
        <cfvo type="min"/>
        <cfvo type="percentile" val="50"/>
        <cfvo type="max"/>
        <color rgb="FF008000"/>
        <color rgb="FFFFEB84"/>
        <color rgb="FFFF0000"/>
      </colorScale>
    </cfRule>
    <cfRule type="colorScale" priority="3">
      <colorScale>
        <cfvo type="min"/>
        <cfvo type="percentile" val="50"/>
        <cfvo type="max"/>
        <color rgb="FF63BE7B"/>
        <color rgb="FFFFEB84"/>
        <color rgb="FFF8696B"/>
      </colorScale>
    </cfRule>
  </conditionalFormatting>
  <conditionalFormatting sqref="AV61:AV62">
    <cfRule type="colorScale" priority="113">
      <colorScale>
        <cfvo type="min"/>
        <cfvo type="percentile" val="50"/>
        <cfvo type="max"/>
        <color rgb="FF008000"/>
        <color rgb="FFFFEB84"/>
        <color rgb="FFFF0000"/>
      </colorScale>
    </cfRule>
    <cfRule type="colorScale" priority="112">
      <colorScale>
        <cfvo type="min"/>
        <cfvo type="percentile" val="50"/>
        <cfvo type="max"/>
        <color rgb="FF63BE7B"/>
        <color rgb="FFFFEB84"/>
        <color rgb="FFF8696B"/>
      </colorScale>
    </cfRule>
    <cfRule type="colorScale" priority="111">
      <colorScale>
        <cfvo type="min"/>
        <cfvo type="percentile" val="50"/>
        <cfvo type="max"/>
        <color rgb="FF63BE7B"/>
        <color rgb="FFFFEB84"/>
        <color rgb="FFF8696B"/>
      </colorScale>
    </cfRule>
  </conditionalFormatting>
  <conditionalFormatting sqref="AV63:AV66">
    <cfRule type="colorScale" priority="109">
      <colorScale>
        <cfvo type="min"/>
        <cfvo type="percentile" val="50"/>
        <cfvo type="max"/>
        <color rgb="FF63BE7B"/>
        <color rgb="FFFFEB84"/>
        <color rgb="FFF8696B"/>
      </colorScale>
    </cfRule>
    <cfRule type="colorScale" priority="108">
      <colorScale>
        <cfvo type="min"/>
        <cfvo type="percentile" val="50"/>
        <cfvo type="max"/>
        <color rgb="FF63BE7B"/>
        <color rgb="FFFFEB84"/>
        <color rgb="FFF8696B"/>
      </colorScale>
    </cfRule>
    <cfRule type="colorScale" priority="110">
      <colorScale>
        <cfvo type="min"/>
        <cfvo type="percentile" val="50"/>
        <cfvo type="max"/>
        <color rgb="FF008000"/>
        <color rgb="FFFFEB84"/>
        <color rgb="FFFF0000"/>
      </colorScale>
    </cfRule>
  </conditionalFormatting>
  <conditionalFormatting sqref="AV67">
    <cfRule type="colorScale" priority="107">
      <colorScale>
        <cfvo type="min"/>
        <cfvo type="percentile" val="50"/>
        <cfvo type="max"/>
        <color rgb="FF008000"/>
        <color rgb="FFFFEB84"/>
        <color rgb="FFFF0000"/>
      </colorScale>
    </cfRule>
    <cfRule type="colorScale" priority="106">
      <colorScale>
        <cfvo type="min"/>
        <cfvo type="percentile" val="50"/>
        <cfvo type="max"/>
        <color rgb="FF63BE7B"/>
        <color rgb="FFFFEB84"/>
        <color rgb="FFF8696B"/>
      </colorScale>
    </cfRule>
    <cfRule type="colorScale" priority="105">
      <colorScale>
        <cfvo type="min"/>
        <cfvo type="percentile" val="50"/>
        <cfvo type="max"/>
        <color rgb="FF63BE7B"/>
        <color rgb="FFFFEB84"/>
        <color rgb="FFF8696B"/>
      </colorScale>
    </cfRule>
  </conditionalFormatting>
  <conditionalFormatting sqref="AV68">
    <cfRule type="colorScale" priority="104">
      <colorScale>
        <cfvo type="min"/>
        <cfvo type="percentile" val="50"/>
        <cfvo type="max"/>
        <color rgb="FF008000"/>
        <color rgb="FFFFEB84"/>
        <color rgb="FFFF0000"/>
      </colorScale>
    </cfRule>
    <cfRule type="colorScale" priority="103">
      <colorScale>
        <cfvo type="min"/>
        <cfvo type="percentile" val="50"/>
        <cfvo type="max"/>
        <color rgb="FF63BE7B"/>
        <color rgb="FFFFEB84"/>
        <color rgb="FFF8696B"/>
      </colorScale>
    </cfRule>
    <cfRule type="colorScale" priority="102">
      <colorScale>
        <cfvo type="min"/>
        <cfvo type="percentile" val="50"/>
        <cfvo type="max"/>
        <color rgb="FF63BE7B"/>
        <color rgb="FFFFEB84"/>
        <color rgb="FFF8696B"/>
      </colorScale>
    </cfRule>
  </conditionalFormatting>
  <conditionalFormatting sqref="AV69">
    <cfRule type="colorScale" priority="101">
      <colorScale>
        <cfvo type="min"/>
        <cfvo type="percentile" val="50"/>
        <cfvo type="max"/>
        <color rgb="FF008000"/>
        <color rgb="FFFFEB84"/>
        <color rgb="FFFF0000"/>
      </colorScale>
    </cfRule>
    <cfRule type="colorScale" priority="100">
      <colorScale>
        <cfvo type="min"/>
        <cfvo type="percentile" val="50"/>
        <cfvo type="max"/>
        <color rgb="FF63BE7B"/>
        <color rgb="FFFFEB84"/>
        <color rgb="FFF8696B"/>
      </colorScale>
    </cfRule>
    <cfRule type="colorScale" priority="99">
      <colorScale>
        <cfvo type="min"/>
        <cfvo type="percentile" val="50"/>
        <cfvo type="max"/>
        <color rgb="FF63BE7B"/>
        <color rgb="FFFFEB84"/>
        <color rgb="FFF8696B"/>
      </colorScale>
    </cfRule>
  </conditionalFormatting>
  <conditionalFormatting sqref="AV70">
    <cfRule type="colorScale" priority="18">
      <colorScale>
        <cfvo type="min"/>
        <cfvo type="percentile" val="50"/>
        <cfvo type="max"/>
        <color rgb="FF63BE7B"/>
        <color rgb="FFFFEB84"/>
        <color rgb="FFF8696B"/>
      </colorScale>
    </cfRule>
    <cfRule type="colorScale" priority="19">
      <colorScale>
        <cfvo type="min"/>
        <cfvo type="percentile" val="50"/>
        <cfvo type="max"/>
        <color rgb="FF63BE7B"/>
        <color rgb="FFFFEB84"/>
        <color rgb="FFF8696B"/>
      </colorScale>
    </cfRule>
    <cfRule type="colorScale" priority="20">
      <colorScale>
        <cfvo type="min"/>
        <cfvo type="percentile" val="50"/>
        <cfvo type="max"/>
        <color rgb="FF008000"/>
        <color rgb="FFFFEB84"/>
        <color rgb="FFFF0000"/>
      </colorScale>
    </cfRule>
  </conditionalFormatting>
  <conditionalFormatting sqref="AV71:AV72">
    <cfRule type="colorScale" priority="98">
      <colorScale>
        <cfvo type="min"/>
        <cfvo type="percentile" val="50"/>
        <cfvo type="max"/>
        <color rgb="FF008000"/>
        <color rgb="FFFFEB84"/>
        <color rgb="FFFF0000"/>
      </colorScale>
    </cfRule>
    <cfRule type="colorScale" priority="97">
      <colorScale>
        <cfvo type="min"/>
        <cfvo type="percentile" val="50"/>
        <cfvo type="max"/>
        <color rgb="FF63BE7B"/>
        <color rgb="FFFFEB84"/>
        <color rgb="FFF8696B"/>
      </colorScale>
    </cfRule>
    <cfRule type="colorScale" priority="96">
      <colorScale>
        <cfvo type="min"/>
        <cfvo type="percentile" val="50"/>
        <cfvo type="max"/>
        <color rgb="FF63BE7B"/>
        <color rgb="FFFFEB84"/>
        <color rgb="FFF8696B"/>
      </colorScale>
    </cfRule>
  </conditionalFormatting>
  <conditionalFormatting sqref="AV73">
    <cfRule type="colorScale" priority="95">
      <colorScale>
        <cfvo type="min"/>
        <cfvo type="percentile" val="50"/>
        <cfvo type="max"/>
        <color rgb="FF008000"/>
        <color rgb="FFFFEB84"/>
        <color rgb="FFFF0000"/>
      </colorScale>
    </cfRule>
    <cfRule type="colorScale" priority="94">
      <colorScale>
        <cfvo type="min"/>
        <cfvo type="percentile" val="50"/>
        <cfvo type="max"/>
        <color rgb="FF63BE7B"/>
        <color rgb="FFFFEB84"/>
        <color rgb="FFF8696B"/>
      </colorScale>
    </cfRule>
    <cfRule type="colorScale" priority="93">
      <colorScale>
        <cfvo type="min"/>
        <cfvo type="percentile" val="50"/>
        <cfvo type="max"/>
        <color rgb="FF63BE7B"/>
        <color rgb="FFFFEB84"/>
        <color rgb="FFF8696B"/>
      </colorScale>
    </cfRule>
  </conditionalFormatting>
  <conditionalFormatting sqref="AV74">
    <cfRule type="colorScale" priority="1189">
      <colorScale>
        <cfvo type="min"/>
        <cfvo type="percentile" val="50"/>
        <cfvo type="max"/>
        <color rgb="FF008000"/>
        <color rgb="FFFFEB84"/>
        <color rgb="FFFF0000"/>
      </colorScale>
    </cfRule>
    <cfRule type="colorScale" priority="1188">
      <colorScale>
        <cfvo type="min"/>
        <cfvo type="percentile" val="50"/>
        <cfvo type="max"/>
        <color rgb="FF63BE7B"/>
        <color rgb="FFFFEB84"/>
        <color rgb="FFF8696B"/>
      </colorScale>
    </cfRule>
    <cfRule type="colorScale" priority="1187">
      <colorScale>
        <cfvo type="min"/>
        <cfvo type="percentile" val="50"/>
        <cfvo type="max"/>
        <color rgb="FF63BE7B"/>
        <color rgb="FFFFEB84"/>
        <color rgb="FFF8696B"/>
      </colorScale>
    </cfRule>
  </conditionalFormatting>
  <conditionalFormatting sqref="AV75">
    <cfRule type="colorScale" priority="1208">
      <colorScale>
        <cfvo type="min"/>
        <cfvo type="percentile" val="50"/>
        <cfvo type="max"/>
        <color rgb="FF63BE7B"/>
        <color rgb="FFFFEB84"/>
        <color rgb="FFF8696B"/>
      </colorScale>
    </cfRule>
    <cfRule type="colorScale" priority="1210">
      <colorScale>
        <cfvo type="min"/>
        <cfvo type="percentile" val="50"/>
        <cfvo type="max"/>
        <color rgb="FF008000"/>
        <color rgb="FFFFEB84"/>
        <color rgb="FFFF0000"/>
      </colorScale>
    </cfRule>
    <cfRule type="colorScale" priority="1209">
      <colorScale>
        <cfvo type="min"/>
        <cfvo type="percentile" val="50"/>
        <cfvo type="max"/>
        <color rgb="FF63BE7B"/>
        <color rgb="FFFFEB84"/>
        <color rgb="FFF8696B"/>
      </colorScale>
    </cfRule>
  </conditionalFormatting>
  <conditionalFormatting sqref="AV76">
    <cfRule type="colorScale" priority="1254">
      <colorScale>
        <cfvo type="min"/>
        <cfvo type="percentile" val="50"/>
        <cfvo type="max"/>
        <color rgb="FF008000"/>
        <color rgb="FFFFEB84"/>
        <color rgb="FFFF0000"/>
      </colorScale>
    </cfRule>
    <cfRule type="colorScale" priority="1252">
      <colorScale>
        <cfvo type="min"/>
        <cfvo type="percentile" val="50"/>
        <cfvo type="max"/>
        <color rgb="FF63BE7B"/>
        <color rgb="FFFFEB84"/>
        <color rgb="FFF8696B"/>
      </colorScale>
    </cfRule>
    <cfRule type="colorScale" priority="1253">
      <colorScale>
        <cfvo type="min"/>
        <cfvo type="percentile" val="50"/>
        <cfvo type="max"/>
        <color rgb="FF63BE7B"/>
        <color rgb="FFFFEB84"/>
        <color rgb="FFF8696B"/>
      </colorScale>
    </cfRule>
  </conditionalFormatting>
  <conditionalFormatting sqref="AV77">
    <cfRule type="colorScale" priority="1298">
      <colorScale>
        <cfvo type="min"/>
        <cfvo type="percentile" val="50"/>
        <cfvo type="max"/>
        <color rgb="FF008000"/>
        <color rgb="FFFFEB84"/>
        <color rgb="FFFF0000"/>
      </colorScale>
    </cfRule>
    <cfRule type="colorScale" priority="1297">
      <colorScale>
        <cfvo type="min"/>
        <cfvo type="percentile" val="50"/>
        <cfvo type="max"/>
        <color rgb="FF63BE7B"/>
        <color rgb="FFFFEB84"/>
        <color rgb="FFF8696B"/>
      </colorScale>
    </cfRule>
    <cfRule type="colorScale" priority="1296">
      <colorScale>
        <cfvo type="min"/>
        <cfvo type="percentile" val="50"/>
        <cfvo type="max"/>
        <color rgb="FF63BE7B"/>
        <color rgb="FFFFEB84"/>
        <color rgb="FFF8696B"/>
      </colorScale>
    </cfRule>
  </conditionalFormatting>
  <conditionalFormatting sqref="AV79:AV80">
    <cfRule type="colorScale" priority="77">
      <colorScale>
        <cfvo type="min"/>
        <cfvo type="percentile" val="50"/>
        <cfvo type="max"/>
        <color rgb="FF008000"/>
        <color rgb="FFFFEB84"/>
        <color rgb="FFFF0000"/>
      </colorScale>
    </cfRule>
    <cfRule type="colorScale" priority="76">
      <colorScale>
        <cfvo type="min"/>
        <cfvo type="percentile" val="50"/>
        <cfvo type="max"/>
        <color rgb="FF63BE7B"/>
        <color rgb="FFFFEB84"/>
        <color rgb="FFF8696B"/>
      </colorScale>
    </cfRule>
    <cfRule type="colorScale" priority="75">
      <colorScale>
        <cfvo type="min"/>
        <cfvo type="percentile" val="50"/>
        <cfvo type="max"/>
        <color rgb="FF63BE7B"/>
        <color rgb="FFFFEB84"/>
        <color rgb="FFF8696B"/>
      </colorScale>
    </cfRule>
  </conditionalFormatting>
  <conditionalFormatting sqref="AV81">
    <cfRule type="colorScale" priority="72">
      <colorScale>
        <cfvo type="min"/>
        <cfvo type="percentile" val="50"/>
        <cfvo type="max"/>
        <color rgb="FF63BE7B"/>
        <color rgb="FFFFEB84"/>
        <color rgb="FFF8696B"/>
      </colorScale>
    </cfRule>
    <cfRule type="colorScale" priority="74">
      <colorScale>
        <cfvo type="min"/>
        <cfvo type="percentile" val="50"/>
        <cfvo type="max"/>
        <color rgb="FF008000"/>
        <color rgb="FFFFEB84"/>
        <color rgb="FFFF0000"/>
      </colorScale>
    </cfRule>
    <cfRule type="colorScale" priority="73">
      <colorScale>
        <cfvo type="min"/>
        <cfvo type="percentile" val="50"/>
        <cfvo type="max"/>
        <color rgb="FF63BE7B"/>
        <color rgb="FFFFEB84"/>
        <color rgb="FFF8696B"/>
      </colorScale>
    </cfRule>
  </conditionalFormatting>
  <conditionalFormatting sqref="AV82">
    <cfRule type="colorScale" priority="71">
      <colorScale>
        <cfvo type="min"/>
        <cfvo type="percentile" val="50"/>
        <cfvo type="max"/>
        <color rgb="FF008000"/>
        <color rgb="FFFFEB84"/>
        <color rgb="FFFF0000"/>
      </colorScale>
    </cfRule>
    <cfRule type="colorScale" priority="70">
      <colorScale>
        <cfvo type="min"/>
        <cfvo type="percentile" val="50"/>
        <cfvo type="max"/>
        <color rgb="FF63BE7B"/>
        <color rgb="FFFFEB84"/>
        <color rgb="FFF8696B"/>
      </colorScale>
    </cfRule>
    <cfRule type="colorScale" priority="69">
      <colorScale>
        <cfvo type="min"/>
        <cfvo type="percentile" val="50"/>
        <cfvo type="max"/>
        <color rgb="FF63BE7B"/>
        <color rgb="FFFFEB84"/>
        <color rgb="FFF8696B"/>
      </colorScale>
    </cfRule>
  </conditionalFormatting>
  <conditionalFormatting sqref="AV83:AV84">
    <cfRule type="colorScale" priority="68">
      <colorScale>
        <cfvo type="min"/>
        <cfvo type="percentile" val="50"/>
        <cfvo type="max"/>
        <color rgb="FF008000"/>
        <color rgb="FFFFEB84"/>
        <color rgb="FFFF0000"/>
      </colorScale>
    </cfRule>
    <cfRule type="colorScale" priority="67">
      <colorScale>
        <cfvo type="min"/>
        <cfvo type="percentile" val="50"/>
        <cfvo type="max"/>
        <color rgb="FF63BE7B"/>
        <color rgb="FFFFEB84"/>
        <color rgb="FFF8696B"/>
      </colorScale>
    </cfRule>
    <cfRule type="colorScale" priority="66">
      <colorScale>
        <cfvo type="min"/>
        <cfvo type="percentile" val="50"/>
        <cfvo type="max"/>
        <color rgb="FF63BE7B"/>
        <color rgb="FFFFEB84"/>
        <color rgb="FFF8696B"/>
      </colorScale>
    </cfRule>
  </conditionalFormatting>
  <conditionalFormatting sqref="AV85">
    <cfRule type="colorScale" priority="64">
      <colorScale>
        <cfvo type="min"/>
        <cfvo type="percentile" val="50"/>
        <cfvo type="max"/>
        <color rgb="FF63BE7B"/>
        <color rgb="FFFFEB84"/>
        <color rgb="FFF8696B"/>
      </colorScale>
    </cfRule>
    <cfRule type="colorScale" priority="63">
      <colorScale>
        <cfvo type="min"/>
        <cfvo type="percentile" val="50"/>
        <cfvo type="max"/>
        <color rgb="FF63BE7B"/>
        <color rgb="FFFFEB84"/>
        <color rgb="FFF8696B"/>
      </colorScale>
    </cfRule>
    <cfRule type="colorScale" priority="65">
      <colorScale>
        <cfvo type="min"/>
        <cfvo type="percentile" val="50"/>
        <cfvo type="max"/>
        <color rgb="FF008000"/>
        <color rgb="FFFFEB84"/>
        <color rgb="FFFF0000"/>
      </colorScale>
    </cfRule>
  </conditionalFormatting>
  <conditionalFormatting sqref="AV86">
    <cfRule type="colorScale" priority="61">
      <colorScale>
        <cfvo type="min"/>
        <cfvo type="percentile" val="50"/>
        <cfvo type="max"/>
        <color rgb="FF63BE7B"/>
        <color rgb="FFFFEB84"/>
        <color rgb="FFF8696B"/>
      </colorScale>
    </cfRule>
    <cfRule type="colorScale" priority="60">
      <colorScale>
        <cfvo type="min"/>
        <cfvo type="percentile" val="50"/>
        <cfvo type="max"/>
        <color rgb="FF63BE7B"/>
        <color rgb="FFFFEB84"/>
        <color rgb="FFF8696B"/>
      </colorScale>
    </cfRule>
    <cfRule type="colorScale" priority="62">
      <colorScale>
        <cfvo type="min"/>
        <cfvo type="percentile" val="50"/>
        <cfvo type="max"/>
        <color rgb="FF008000"/>
        <color rgb="FFFFEB84"/>
        <color rgb="FFFF0000"/>
      </colorScale>
    </cfRule>
  </conditionalFormatting>
  <conditionalFormatting sqref="AV87">
    <cfRule type="colorScale" priority="58">
      <colorScale>
        <cfvo type="min"/>
        <cfvo type="percentile" val="50"/>
        <cfvo type="max"/>
        <color rgb="FF63BE7B"/>
        <color rgb="FFFFEB84"/>
        <color rgb="FFF8696B"/>
      </colorScale>
    </cfRule>
    <cfRule type="colorScale" priority="59">
      <colorScale>
        <cfvo type="min"/>
        <cfvo type="percentile" val="50"/>
        <cfvo type="max"/>
        <color rgb="FF008000"/>
        <color rgb="FFFFEB84"/>
        <color rgb="FFFF0000"/>
      </colorScale>
    </cfRule>
    <cfRule type="colorScale" priority="57">
      <colorScale>
        <cfvo type="min"/>
        <cfvo type="percentile" val="50"/>
        <cfvo type="max"/>
        <color rgb="FF63BE7B"/>
        <color rgb="FFFFEB84"/>
        <color rgb="FFF8696B"/>
      </colorScale>
    </cfRule>
  </conditionalFormatting>
  <conditionalFormatting sqref="AV88">
    <cfRule type="colorScale" priority="55">
      <colorScale>
        <cfvo type="min"/>
        <cfvo type="percentile" val="50"/>
        <cfvo type="max"/>
        <color rgb="FF63BE7B"/>
        <color rgb="FFFFEB84"/>
        <color rgb="FFF8696B"/>
      </colorScale>
    </cfRule>
    <cfRule type="colorScale" priority="54">
      <colorScale>
        <cfvo type="min"/>
        <cfvo type="percentile" val="50"/>
        <cfvo type="max"/>
        <color rgb="FF63BE7B"/>
        <color rgb="FFFFEB84"/>
        <color rgb="FFF8696B"/>
      </colorScale>
    </cfRule>
    <cfRule type="colorScale" priority="56">
      <colorScale>
        <cfvo type="min"/>
        <cfvo type="percentile" val="50"/>
        <cfvo type="max"/>
        <color rgb="FF008000"/>
        <color rgb="FFFFEB84"/>
        <color rgb="FFFF0000"/>
      </colorScale>
    </cfRule>
  </conditionalFormatting>
  <conditionalFormatting sqref="AV89:AV90">
    <cfRule type="colorScale" priority="53">
      <colorScale>
        <cfvo type="min"/>
        <cfvo type="percentile" val="50"/>
        <cfvo type="max"/>
        <color rgb="FF008000"/>
        <color rgb="FFFFEB84"/>
        <color rgb="FFFF0000"/>
      </colorScale>
    </cfRule>
    <cfRule type="colorScale" priority="51">
      <colorScale>
        <cfvo type="min"/>
        <cfvo type="percentile" val="50"/>
        <cfvo type="max"/>
        <color rgb="FF63BE7B"/>
        <color rgb="FFFFEB84"/>
        <color rgb="FFF8696B"/>
      </colorScale>
    </cfRule>
    <cfRule type="colorScale" priority="52">
      <colorScale>
        <cfvo type="min"/>
        <cfvo type="percentile" val="50"/>
        <cfvo type="max"/>
        <color rgb="FF63BE7B"/>
        <color rgb="FFFFEB84"/>
        <color rgb="FFF8696B"/>
      </colorScale>
    </cfRule>
  </conditionalFormatting>
  <conditionalFormatting sqref="AV91">
    <cfRule type="colorScale" priority="48">
      <colorScale>
        <cfvo type="min"/>
        <cfvo type="percentile" val="50"/>
        <cfvo type="max"/>
        <color rgb="FF63BE7B"/>
        <color rgb="FFFFEB84"/>
        <color rgb="FFF8696B"/>
      </colorScale>
    </cfRule>
    <cfRule type="colorScale" priority="49">
      <colorScale>
        <cfvo type="min"/>
        <cfvo type="percentile" val="50"/>
        <cfvo type="max"/>
        <color rgb="FF63BE7B"/>
        <color rgb="FFFFEB84"/>
        <color rgb="FFF8696B"/>
      </colorScale>
    </cfRule>
    <cfRule type="colorScale" priority="50">
      <colorScale>
        <cfvo type="min"/>
        <cfvo type="percentile" val="50"/>
        <cfvo type="max"/>
        <color rgb="FF008000"/>
        <color rgb="FFFFEB84"/>
        <color rgb="FFFF0000"/>
      </colorScale>
    </cfRule>
  </conditionalFormatting>
  <conditionalFormatting sqref="AV92:AV93">
    <cfRule type="colorScale" priority="45">
      <colorScale>
        <cfvo type="min"/>
        <cfvo type="percentile" val="50"/>
        <cfvo type="max"/>
        <color rgb="FF63BE7B"/>
        <color rgb="FFFFEB84"/>
        <color rgb="FFF8696B"/>
      </colorScale>
    </cfRule>
    <cfRule type="colorScale" priority="46">
      <colorScale>
        <cfvo type="min"/>
        <cfvo type="percentile" val="50"/>
        <cfvo type="max"/>
        <color rgb="FF63BE7B"/>
        <color rgb="FFFFEB84"/>
        <color rgb="FFF8696B"/>
      </colorScale>
    </cfRule>
    <cfRule type="colorScale" priority="47">
      <colorScale>
        <cfvo type="min"/>
        <cfvo type="percentile" val="50"/>
        <cfvo type="max"/>
        <color rgb="FF008000"/>
        <color rgb="FFFFEB84"/>
        <color rgb="FFFF0000"/>
      </colorScale>
    </cfRule>
  </conditionalFormatting>
  <conditionalFormatting sqref="AV94:AV95">
    <cfRule type="colorScale" priority="44">
      <colorScale>
        <cfvo type="min"/>
        <cfvo type="percentile" val="50"/>
        <cfvo type="max"/>
        <color rgb="FF008000"/>
        <color rgb="FFFFEB84"/>
        <color rgb="FFFF0000"/>
      </colorScale>
    </cfRule>
    <cfRule type="colorScale" priority="43">
      <colorScale>
        <cfvo type="min"/>
        <cfvo type="percentile" val="50"/>
        <cfvo type="max"/>
        <color rgb="FF63BE7B"/>
        <color rgb="FFFFEB84"/>
        <color rgb="FFF8696B"/>
      </colorScale>
    </cfRule>
    <cfRule type="colorScale" priority="42">
      <colorScale>
        <cfvo type="min"/>
        <cfvo type="percentile" val="50"/>
        <cfvo type="max"/>
        <color rgb="FF63BE7B"/>
        <color rgb="FFFFEB84"/>
        <color rgb="FFF8696B"/>
      </colorScale>
    </cfRule>
  </conditionalFormatting>
  <conditionalFormatting sqref="AV96:AV97">
    <cfRule type="colorScale" priority="39">
      <colorScale>
        <cfvo type="min"/>
        <cfvo type="percentile" val="50"/>
        <cfvo type="max"/>
        <color rgb="FF63BE7B"/>
        <color rgb="FFFFEB84"/>
        <color rgb="FFF8696B"/>
      </colorScale>
    </cfRule>
    <cfRule type="colorScale" priority="41">
      <colorScale>
        <cfvo type="min"/>
        <cfvo type="percentile" val="50"/>
        <cfvo type="max"/>
        <color rgb="FF008000"/>
        <color rgb="FFFFEB84"/>
        <color rgb="FFFF0000"/>
      </colorScale>
    </cfRule>
    <cfRule type="colorScale" priority="40">
      <colorScale>
        <cfvo type="min"/>
        <cfvo type="percentile" val="50"/>
        <cfvo type="max"/>
        <color rgb="FF63BE7B"/>
        <color rgb="FFFFEB84"/>
        <color rgb="FFF8696B"/>
      </colorScale>
    </cfRule>
  </conditionalFormatting>
  <conditionalFormatting sqref="AV98">
    <cfRule type="colorScale" priority="38">
      <colorScale>
        <cfvo type="min"/>
        <cfvo type="percentile" val="50"/>
        <cfvo type="max"/>
        <color rgb="FF008000"/>
        <color rgb="FFFFEB84"/>
        <color rgb="FFFF0000"/>
      </colorScale>
    </cfRule>
    <cfRule type="colorScale" priority="37">
      <colorScale>
        <cfvo type="min"/>
        <cfvo type="percentile" val="50"/>
        <cfvo type="max"/>
        <color rgb="FF63BE7B"/>
        <color rgb="FFFFEB84"/>
        <color rgb="FFF8696B"/>
      </colorScale>
    </cfRule>
    <cfRule type="colorScale" priority="36">
      <colorScale>
        <cfvo type="min"/>
        <cfvo type="percentile" val="50"/>
        <cfvo type="max"/>
        <color rgb="FF63BE7B"/>
        <color rgb="FFFFEB84"/>
        <color rgb="FFF8696B"/>
      </colorScale>
    </cfRule>
  </conditionalFormatting>
  <conditionalFormatting sqref="AV99">
    <cfRule type="colorScale" priority="1342">
      <colorScale>
        <cfvo type="min"/>
        <cfvo type="percentile" val="50"/>
        <cfvo type="max"/>
        <color rgb="FF008000"/>
        <color rgb="FFFFEB84"/>
        <color rgb="FFFF0000"/>
      </colorScale>
    </cfRule>
    <cfRule type="colorScale" priority="1340">
      <colorScale>
        <cfvo type="min"/>
        <cfvo type="percentile" val="50"/>
        <cfvo type="max"/>
        <color rgb="FF63BE7B"/>
        <color rgb="FFFFEB84"/>
        <color rgb="FFF8696B"/>
      </colorScale>
    </cfRule>
    <cfRule type="colorScale" priority="1341">
      <colorScale>
        <cfvo type="min"/>
        <cfvo type="percentile" val="50"/>
        <cfvo type="max"/>
        <color rgb="FF63BE7B"/>
        <color rgb="FFFFEB84"/>
        <color rgb="FFF8696B"/>
      </colorScale>
    </cfRule>
  </conditionalFormatting>
  <conditionalFormatting sqref="AV100:AV101">
    <cfRule type="colorScale" priority="31">
      <colorScale>
        <cfvo type="min"/>
        <cfvo type="percentile" val="50"/>
        <cfvo type="max"/>
        <color rgb="FF63BE7B"/>
        <color rgb="FFFFEB84"/>
        <color rgb="FFF8696B"/>
      </colorScale>
    </cfRule>
    <cfRule type="colorScale" priority="32">
      <colorScale>
        <cfvo type="min"/>
        <cfvo type="percentile" val="50"/>
        <cfvo type="max"/>
        <color rgb="FF008000"/>
        <color rgb="FFFFEB84"/>
        <color rgb="FFFF0000"/>
      </colorScale>
    </cfRule>
    <cfRule type="colorScale" priority="30">
      <colorScale>
        <cfvo type="min"/>
        <cfvo type="percentile" val="50"/>
        <cfvo type="max"/>
        <color rgb="FF63BE7B"/>
        <color rgb="FFFFEB84"/>
        <color rgb="FFF8696B"/>
      </colorScale>
    </cfRule>
  </conditionalFormatting>
  <conditionalFormatting sqref="AV102:AV107 AV16:AV19 AV78 AV23:AV28 AV34:AV37">
    <cfRule type="colorScale" priority="1044">
      <colorScale>
        <cfvo type="min"/>
        <cfvo type="percentile" val="50"/>
        <cfvo type="max"/>
        <color rgb="FF008000"/>
        <color rgb="FFFFEB84"/>
        <color rgb="FFFF0000"/>
      </colorScale>
    </cfRule>
    <cfRule type="colorScale" priority="1043">
      <colorScale>
        <cfvo type="min"/>
        <cfvo type="percentile" val="50"/>
        <cfvo type="max"/>
        <color rgb="FF63BE7B"/>
        <color rgb="FFFFEB84"/>
        <color rgb="FFF8696B"/>
      </colorScale>
    </cfRule>
    <cfRule type="colorScale" priority="1042">
      <colorScale>
        <cfvo type="min"/>
        <cfvo type="percentile" val="50"/>
        <cfvo type="max"/>
        <color rgb="FF63BE7B"/>
        <color rgb="FFFFEB84"/>
        <color rgb="FFF8696B"/>
      </colorScale>
    </cfRule>
  </conditionalFormatting>
  <conditionalFormatting sqref="AV108">
    <cfRule type="colorScale" priority="1373">
      <colorScale>
        <cfvo type="min"/>
        <cfvo type="percentile" val="50"/>
        <cfvo type="max"/>
        <color rgb="FF63BE7B"/>
        <color rgb="FFFFEB84"/>
        <color rgb="FFF8696B"/>
      </colorScale>
    </cfRule>
    <cfRule type="colorScale" priority="1374">
      <colorScale>
        <cfvo type="min"/>
        <cfvo type="percentile" val="50"/>
        <cfvo type="max"/>
        <color rgb="FF008000"/>
        <color rgb="FFFFEB84"/>
        <color rgb="FFFF0000"/>
      </colorScale>
    </cfRule>
    <cfRule type="colorScale" priority="1372">
      <colorScale>
        <cfvo type="min"/>
        <cfvo type="percentile" val="50"/>
        <cfvo type="max"/>
        <color rgb="FF63BE7B"/>
        <color rgb="FFFFEB84"/>
        <color rgb="FFF8696B"/>
      </colorScale>
    </cfRule>
  </conditionalFormatting>
  <conditionalFormatting sqref="AV109">
    <cfRule type="colorScale" priority="21">
      <colorScale>
        <cfvo type="min"/>
        <cfvo type="percentile" val="50"/>
        <cfvo type="max"/>
        <color rgb="FF63BE7B"/>
        <color rgb="FFFFEB84"/>
        <color rgb="FFF8696B"/>
      </colorScale>
    </cfRule>
    <cfRule type="colorScale" priority="23">
      <colorScale>
        <cfvo type="min"/>
        <cfvo type="percentile" val="50"/>
        <cfvo type="max"/>
        <color rgb="FF008000"/>
        <color rgb="FFFFEB84"/>
        <color rgb="FFFF0000"/>
      </colorScale>
    </cfRule>
    <cfRule type="colorScale" priority="22">
      <colorScale>
        <cfvo type="min"/>
        <cfvo type="percentile" val="50"/>
        <cfvo type="max"/>
        <color rgb="FF63BE7B"/>
        <color rgb="FFFFEB84"/>
        <color rgb="FFF8696B"/>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17687-3534-426F-9A8B-76D2124C4116}">
  <dimension ref="A1:A24"/>
  <sheetViews>
    <sheetView zoomScaleNormal="100" workbookViewId="0">
      <selection activeCell="B12" sqref="B12"/>
    </sheetView>
  </sheetViews>
  <sheetFormatPr defaultRowHeight="14.4" x14ac:dyDescent="0.3"/>
  <cols>
    <col min="1" max="1" width="67.77734375" bestFit="1" customWidth="1"/>
  </cols>
  <sheetData>
    <row r="1" spans="1:1" x14ac:dyDescent="0.3">
      <c r="A1" s="63" t="s">
        <v>450</v>
      </c>
    </row>
    <row r="2" spans="1:1" x14ac:dyDescent="0.3">
      <c r="A2" s="64" t="s">
        <v>140</v>
      </c>
    </row>
    <row r="3" spans="1:1" x14ac:dyDescent="0.3">
      <c r="A3" s="64" t="s">
        <v>123</v>
      </c>
    </row>
    <row r="4" spans="1:1" x14ac:dyDescent="0.3">
      <c r="A4" s="64" t="s">
        <v>199</v>
      </c>
    </row>
    <row r="5" spans="1:1" x14ac:dyDescent="0.3">
      <c r="A5" s="64" t="s">
        <v>281</v>
      </c>
    </row>
    <row r="6" spans="1:1" x14ac:dyDescent="0.3">
      <c r="A6" s="64" t="s">
        <v>331</v>
      </c>
    </row>
    <row r="7" spans="1:1" x14ac:dyDescent="0.3">
      <c r="A7" s="64" t="s">
        <v>390</v>
      </c>
    </row>
    <row r="8" spans="1:1" x14ac:dyDescent="0.3">
      <c r="A8" s="64" t="s">
        <v>303</v>
      </c>
    </row>
    <row r="9" spans="1:1" x14ac:dyDescent="0.3">
      <c r="A9" s="64" t="s">
        <v>95</v>
      </c>
    </row>
    <row r="10" spans="1:1" x14ac:dyDescent="0.3">
      <c r="A10" s="64" t="s">
        <v>233</v>
      </c>
    </row>
    <row r="11" spans="1:1" x14ac:dyDescent="0.3">
      <c r="A11" s="64" t="s">
        <v>350</v>
      </c>
    </row>
    <row r="12" spans="1:1" x14ac:dyDescent="0.3">
      <c r="A12" s="64" t="s">
        <v>338</v>
      </c>
    </row>
    <row r="13" spans="1:1" x14ac:dyDescent="0.3">
      <c r="A13" s="64" t="s">
        <v>176</v>
      </c>
    </row>
    <row r="14" spans="1:1" x14ac:dyDescent="0.3">
      <c r="A14" s="64" t="s">
        <v>422</v>
      </c>
    </row>
    <row r="15" spans="1:1" x14ac:dyDescent="0.3">
      <c r="A15" s="64" t="s">
        <v>395</v>
      </c>
    </row>
    <row r="16" spans="1:1" x14ac:dyDescent="0.3">
      <c r="A16" s="64" t="s">
        <v>384</v>
      </c>
    </row>
    <row r="17" spans="1:1" x14ac:dyDescent="0.3">
      <c r="A17" s="64" t="s">
        <v>372</v>
      </c>
    </row>
    <row r="18" spans="1:1" x14ac:dyDescent="0.3">
      <c r="A18" s="64" t="s">
        <v>354</v>
      </c>
    </row>
    <row r="19" spans="1:1" x14ac:dyDescent="0.3">
      <c r="A19" s="64" t="s">
        <v>323</v>
      </c>
    </row>
    <row r="20" spans="1:1" x14ac:dyDescent="0.3">
      <c r="A20" s="64" t="s">
        <v>288</v>
      </c>
    </row>
    <row r="21" spans="1:1" x14ac:dyDescent="0.3">
      <c r="A21" s="64" t="s">
        <v>272</v>
      </c>
    </row>
    <row r="22" spans="1:1" x14ac:dyDescent="0.3">
      <c r="A22" s="64" t="s">
        <v>419</v>
      </c>
    </row>
    <row r="23" spans="1:1" x14ac:dyDescent="0.3">
      <c r="A23" s="64" t="s">
        <v>85</v>
      </c>
    </row>
    <row r="24" spans="1:1" x14ac:dyDescent="0.3">
      <c r="A24" s="64" t="s">
        <v>451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5784ff-acc8-4e68-86a1-0928f498ee0e" xsi:nil="true"/>
    <lcf76f155ced4ddcb4097134ff3c332f xmlns="ab2d8595-0763-4ca2-8acf-6d55a510558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7E878E3A768EC49A3AC95D8C1593F88" ma:contentTypeVersion="18" ma:contentTypeDescription="Creare un nuovo documento." ma:contentTypeScope="" ma:versionID="1701b7608b6341067a3e35f4c86f6da7">
  <xsd:schema xmlns:xsd="http://www.w3.org/2001/XMLSchema" xmlns:xs="http://www.w3.org/2001/XMLSchema" xmlns:p="http://schemas.microsoft.com/office/2006/metadata/properties" xmlns:ns2="ab2d8595-0763-4ca2-8acf-6d55a5105581" xmlns:ns3="405784ff-acc8-4e68-86a1-0928f498ee0e" targetNamespace="http://schemas.microsoft.com/office/2006/metadata/properties" ma:root="true" ma:fieldsID="2aa11556f28878d13f3c0274678864b9" ns2:_="" ns3:_="">
    <xsd:import namespace="ab2d8595-0763-4ca2-8acf-6d55a5105581"/>
    <xsd:import namespace="405784ff-acc8-4e68-86a1-0928f498ee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2d8595-0763-4ca2-8acf-6d55a51055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327510b3-7c55-48a2-93c2-069fab799d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5784ff-acc8-4e68-86a1-0928f498ee0e" elementFormDefault="qualified">
    <xsd:import namespace="http://schemas.microsoft.com/office/2006/documentManagement/types"/>
    <xsd:import namespace="http://schemas.microsoft.com/office/infopath/2007/PartnerControls"/>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6845a462-3b49-465c-b0cc-4b43ba2a89ee}" ma:internalName="TaxCatchAll" ma:showField="CatchAllData" ma:web="405784ff-acc8-4e68-86a1-0928f498ee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F0B273-41DB-473F-8D2B-1438700866C1}">
  <ds:schemaRefs>
    <ds:schemaRef ds:uri="http://schemas.microsoft.com/sharepoint/v3/contenttype/forms"/>
  </ds:schemaRefs>
</ds:datastoreItem>
</file>

<file path=customXml/itemProps2.xml><?xml version="1.0" encoding="utf-8"?>
<ds:datastoreItem xmlns:ds="http://schemas.openxmlformats.org/officeDocument/2006/customXml" ds:itemID="{31522C96-10B3-494D-82C5-90CF45F74181}">
  <ds:schemaRefs>
    <ds:schemaRef ds:uri="http://schemas.microsoft.com/office/2006/metadata/properties"/>
    <ds:schemaRef ds:uri="http://schemas.microsoft.com/office/infopath/2007/PartnerControls"/>
    <ds:schemaRef ds:uri="405784ff-acc8-4e68-86a1-0928f498ee0e"/>
    <ds:schemaRef ds:uri="ab2d8595-0763-4ca2-8acf-6d55a5105581"/>
  </ds:schemaRefs>
</ds:datastoreItem>
</file>

<file path=customXml/itemProps3.xml><?xml version="1.0" encoding="utf-8"?>
<ds:datastoreItem xmlns:ds="http://schemas.openxmlformats.org/officeDocument/2006/customXml" ds:itemID="{F4B3E89B-AA1A-4282-A866-F0AB661441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2d8595-0763-4ca2-8acf-6d55a5105581"/>
    <ds:schemaRef ds:uri="405784ff-acc8-4e68-86a1-0928f498ee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Intestazione </vt:lpstr>
      <vt:lpstr>Stato revisioni</vt:lpstr>
      <vt:lpstr>Risk assessment</vt:lpstr>
      <vt:lpstr>Elenco processi sensibili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g.fillini@adgpartners.it</dc:creator>
  <cp:keywords/>
  <dc:description/>
  <cp:lastModifiedBy>Sandro Gallo</cp:lastModifiedBy>
  <cp:revision/>
  <dcterms:created xsi:type="dcterms:W3CDTF">2024-01-11T13:33:12Z</dcterms:created>
  <dcterms:modified xsi:type="dcterms:W3CDTF">2026-01-12T08:26:21Z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0x01010087E878E3A768EC49A3AC95D8C1593F88</vt:lpwstr>
  </property>
  <property fmtid="{D5CDD505-2E9C-101B-9397-08002B2CF9AE}" pid="3" name="Order">
    <vt:r8>98500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