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9"/>
  <workbookPr hidePivotFieldList="1" defaultThemeVersion="166925"/>
  <mc:AlternateContent xmlns:mc="http://schemas.openxmlformats.org/markup-compatibility/2006">
    <mc:Choice Requires="x15">
      <x15ac:absPath xmlns:x15ac="http://schemas.microsoft.com/office/spreadsheetml/2010/11/ac" url="https://retiambiente-my.sharepoint.com/personal/dunia_hashem_retiambiente_it/Documents/Desktop/"/>
    </mc:Choice>
  </mc:AlternateContent>
  <xr:revisionPtr revIDLastSave="0" documentId="8_{602D3D21-06D2-40D2-A185-3D0F5C2FE1ED}" xr6:coauthVersionLast="47" xr6:coauthVersionMax="47" xr10:uidLastSave="{00000000-0000-0000-0000-000000000000}"/>
  <bookViews>
    <workbookView xWindow="28680" yWindow="1440" windowWidth="29040" windowHeight="15720" firstSheet="2" activeTab="1" xr2:uid="{BF398A37-48A5-4EB5-BF02-34D063164BE9}"/>
  </bookViews>
  <sheets>
    <sheet name="Intestazione" sheetId="5" r:id="rId1"/>
    <sheet name="Stato revisioni" sheetId="6" r:id="rId2"/>
    <sheet name="Risk assessment" sheetId="1" r:id="rId3"/>
  </sheets>
  <externalReferences>
    <externalReference r:id="rId4"/>
    <externalReference r:id="rId5"/>
  </externalReferences>
  <definedNames>
    <definedName name="_xlnm._FilterDatabase" localSheetId="2" hidden="1">'Risk assessment'!$A$2:$BE$104</definedName>
    <definedName name="_Hlk97901423" localSheetId="0">Intestazione!#REF!</definedName>
    <definedName name="a" localSheetId="1">#REF!</definedName>
    <definedName name="a">#REF!</definedName>
    <definedName name="abx" localSheetId="1">[1]Tabelle!$K$14:$K$17</definedName>
    <definedName name="abx">[2]Tabelle!$K$14:$K$17</definedName>
    <definedName name="complessità_processo" localSheetId="1">#REF!</definedName>
    <definedName name="complessità_processo">#REF!</definedName>
    <definedName name="controlli" localSheetId="1">#REF!</definedName>
    <definedName name="controlli">#REF!</definedName>
    <definedName name="discrezionalità" localSheetId="1">#REF!</definedName>
    <definedName name="discrezionalità">#REF!</definedName>
    <definedName name="frazio">#REF!</definedName>
    <definedName name="frazionabilità_processo">#REF!</definedName>
    <definedName name="impatto_economico">#REF!</definedName>
    <definedName name="impatto_org_ec_imm">#REF!</definedName>
    <definedName name="impatto_organizzativo">#REF!</definedName>
    <definedName name="impatto_reputazionale">#REF!</definedName>
    <definedName name="indice" localSheetId="1">[1]Tabelle!$K$14:$L$17</definedName>
    <definedName name="indice">[2]Tabelle!$K$14:$L$17</definedName>
    <definedName name="indice_complessita">#REF!</definedName>
    <definedName name="indice_controlli">#REF!</definedName>
    <definedName name="indice_discrezionalita">#REF!</definedName>
    <definedName name="indice_frazionabilita">#REF!</definedName>
    <definedName name="indice_impatto_economico">#REF!</definedName>
    <definedName name="indice_impatto_org_ec_imm">#REF!</definedName>
    <definedName name="indice_impatto_organizzativo">#REF!</definedName>
    <definedName name="indice_impatto_reputazionale">#REF!</definedName>
    <definedName name="indice_rilevanza">#REF!</definedName>
    <definedName name="indice_valore">#REF!</definedName>
    <definedName name="pippo" localSheetId="1">[1]Tabelle!$K$19:$L$22</definedName>
    <definedName name="pippo">[2]Tabelle!$K$19:$L$22</definedName>
    <definedName name="rilevanza_esterna">#REF!</definedName>
    <definedName name="si">#REF!</definedName>
    <definedName name="valore_economico" localSheetId="1">#REF!</definedName>
    <definedName name="valore_economic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02" i="1" l="1"/>
  <c r="AE102" i="1"/>
  <c r="AH96" i="1"/>
  <c r="AE96" i="1"/>
  <c r="AH92" i="1"/>
  <c r="AE92" i="1"/>
  <c r="AE3" i="1"/>
  <c r="AH3" i="1"/>
  <c r="AH4" i="1"/>
  <c r="AS102" i="1"/>
  <c r="AT102" i="1" s="1"/>
  <c r="AS96" i="1"/>
  <c r="AT96" i="1" s="1"/>
  <c r="AS92" i="1"/>
  <c r="AT92" i="1" s="1"/>
  <c r="AS90" i="1"/>
  <c r="AT90" i="1" s="1"/>
  <c r="AH90" i="1"/>
  <c r="AE90" i="1"/>
  <c r="AS88" i="1"/>
  <c r="AT88" i="1" s="1"/>
  <c r="AH88" i="1"/>
  <c r="AE88" i="1"/>
  <c r="AS85" i="1"/>
  <c r="AT85" i="1" s="1"/>
  <c r="AH85" i="1"/>
  <c r="AE85" i="1"/>
  <c r="AS76" i="1"/>
  <c r="AT76" i="1" s="1"/>
  <c r="AH76" i="1"/>
  <c r="AE76" i="1"/>
  <c r="AS62" i="1"/>
  <c r="AT62" i="1" s="1"/>
  <c r="AH62" i="1"/>
  <c r="AE62" i="1"/>
  <c r="AS59" i="1"/>
  <c r="AT59" i="1" s="1"/>
  <c r="AH59" i="1"/>
  <c r="AE59" i="1"/>
  <c r="AS56" i="1"/>
  <c r="AT56" i="1" s="1"/>
  <c r="AH56" i="1"/>
  <c r="AE56" i="1"/>
  <c r="AS54" i="1"/>
  <c r="AT54" i="1" s="1"/>
  <c r="AH54" i="1"/>
  <c r="AE54" i="1"/>
  <c r="AS52" i="1"/>
  <c r="AT52" i="1" s="1"/>
  <c r="AH52" i="1"/>
  <c r="AE52" i="1"/>
  <c r="AS40" i="1"/>
  <c r="AT40" i="1" s="1"/>
  <c r="AH40" i="1"/>
  <c r="AE40" i="1"/>
  <c r="AS36" i="1"/>
  <c r="AT36" i="1" s="1"/>
  <c r="AH36" i="1"/>
  <c r="AE36" i="1"/>
  <c r="AS33" i="1"/>
  <c r="AT33" i="1" s="1"/>
  <c r="AH33" i="1"/>
  <c r="AE33" i="1"/>
  <c r="AS30" i="1"/>
  <c r="AT30" i="1" s="1"/>
  <c r="AH30" i="1"/>
  <c r="AE30" i="1"/>
  <c r="AS27" i="1"/>
  <c r="AT27" i="1" s="1"/>
  <c r="AH27" i="1"/>
  <c r="AE27" i="1"/>
  <c r="AS24" i="1"/>
  <c r="AT24" i="1" s="1"/>
  <c r="AH24" i="1"/>
  <c r="AE24" i="1"/>
  <c r="AS21" i="1"/>
  <c r="AT21" i="1" s="1"/>
  <c r="AH21" i="1"/>
  <c r="AE21" i="1"/>
  <c r="AS15" i="1"/>
  <c r="AT15" i="1" s="1"/>
  <c r="AH15" i="1"/>
  <c r="AE15" i="1"/>
  <c r="AS12" i="1"/>
  <c r="AT12" i="1" s="1"/>
  <c r="AH12" i="1"/>
  <c r="AE12" i="1"/>
  <c r="AS10" i="1"/>
  <c r="AT10" i="1" s="1"/>
  <c r="AH10" i="1"/>
  <c r="AE10" i="1"/>
  <c r="AS8" i="1"/>
  <c r="AT8" i="1" s="1"/>
  <c r="AH8" i="1"/>
  <c r="AE8" i="1"/>
  <c r="AI92" i="1" l="1"/>
  <c r="AJ92" i="1" s="1"/>
  <c r="AI102" i="1"/>
  <c r="AJ102" i="1" s="1"/>
  <c r="AI96" i="1"/>
  <c r="AJ96" i="1" s="1"/>
  <c r="AI3" i="1"/>
  <c r="AJ3" i="1" s="1"/>
  <c r="AI12" i="1"/>
  <c r="AU12" i="1" s="1"/>
  <c r="AV12" i="1" s="1"/>
  <c r="AI27" i="1"/>
  <c r="AJ27" i="1" s="1"/>
  <c r="AI40" i="1"/>
  <c r="AJ40" i="1" s="1"/>
  <c r="AI59" i="1"/>
  <c r="AJ59" i="1" s="1"/>
  <c r="AI88" i="1"/>
  <c r="AU88" i="1" s="1"/>
  <c r="AV88" i="1" s="1"/>
  <c r="AI85" i="1"/>
  <c r="AU85" i="1" s="1"/>
  <c r="AV85" i="1" s="1"/>
  <c r="AI90" i="1"/>
  <c r="AU90" i="1" s="1"/>
  <c r="AV90" i="1" s="1"/>
  <c r="AI21" i="1"/>
  <c r="AU21" i="1" s="1"/>
  <c r="AV21" i="1" s="1"/>
  <c r="AI33" i="1"/>
  <c r="AJ33" i="1" s="1"/>
  <c r="AI54" i="1"/>
  <c r="AU54" i="1" s="1"/>
  <c r="AV54" i="1" s="1"/>
  <c r="AI76" i="1"/>
  <c r="AU76" i="1" s="1"/>
  <c r="AV76" i="1" s="1"/>
  <c r="AI56" i="1"/>
  <c r="AJ56" i="1" s="1"/>
  <c r="AI62" i="1"/>
  <c r="AU62" i="1" s="1"/>
  <c r="AV62" i="1" s="1"/>
  <c r="AI15" i="1"/>
  <c r="AU15" i="1" s="1"/>
  <c r="AV15" i="1" s="1"/>
  <c r="AI30" i="1"/>
  <c r="AU30" i="1" s="1"/>
  <c r="AV30" i="1" s="1"/>
  <c r="AI52" i="1"/>
  <c r="AU52" i="1" s="1"/>
  <c r="AV52" i="1" s="1"/>
  <c r="AI10" i="1"/>
  <c r="AU10" i="1" s="1"/>
  <c r="AV10" i="1" s="1"/>
  <c r="AI24" i="1"/>
  <c r="AU24" i="1" s="1"/>
  <c r="AV24" i="1" s="1"/>
  <c r="AI36" i="1"/>
  <c r="AU36" i="1" s="1"/>
  <c r="AV36" i="1" s="1"/>
  <c r="AI8" i="1"/>
  <c r="AU8" i="1" s="1"/>
  <c r="AV8" i="1" s="1"/>
  <c r="AU92" i="1" l="1"/>
  <c r="AV92" i="1" s="1"/>
  <c r="AU59" i="1"/>
  <c r="AV59" i="1" s="1"/>
  <c r="AU96" i="1"/>
  <c r="AV96" i="1" s="1"/>
  <c r="AU27" i="1"/>
  <c r="AV27" i="1" s="1"/>
  <c r="AU102" i="1"/>
  <c r="AV102" i="1" s="1"/>
  <c r="AJ12" i="1"/>
  <c r="AU40" i="1"/>
  <c r="AV40" i="1" s="1"/>
  <c r="AJ88" i="1"/>
  <c r="AJ85" i="1"/>
  <c r="AJ90" i="1"/>
  <c r="AJ76" i="1"/>
  <c r="AU56" i="1"/>
  <c r="AV56" i="1" s="1"/>
  <c r="AJ62" i="1"/>
  <c r="AJ54" i="1"/>
  <c r="AU33" i="1"/>
  <c r="AV33" i="1" s="1"/>
  <c r="AJ21" i="1"/>
  <c r="AJ30" i="1"/>
  <c r="AJ15" i="1"/>
  <c r="AJ52" i="1"/>
  <c r="AJ36" i="1"/>
  <c r="AJ24" i="1"/>
  <c r="AJ10" i="1"/>
  <c r="AJ8" i="1"/>
  <c r="AE17" i="1" l="1"/>
  <c r="AS100" i="1"/>
  <c r="AT100" i="1" s="1"/>
  <c r="AH100" i="1"/>
  <c r="AE100" i="1"/>
  <c r="AS98" i="1"/>
  <c r="AT98" i="1" s="1"/>
  <c r="AH98" i="1"/>
  <c r="AE98" i="1"/>
  <c r="AS67" i="1"/>
  <c r="AT67" i="1" s="1"/>
  <c r="AH67" i="1"/>
  <c r="AE67" i="1"/>
  <c r="AS63" i="1"/>
  <c r="AT63" i="1" s="1"/>
  <c r="AH63" i="1"/>
  <c r="AE63" i="1"/>
  <c r="AS60" i="1"/>
  <c r="AT60" i="1" s="1"/>
  <c r="AH60" i="1"/>
  <c r="AE60" i="1"/>
  <c r="AS57" i="1"/>
  <c r="AT57" i="1" s="1"/>
  <c r="AH57" i="1"/>
  <c r="AE57" i="1"/>
  <c r="AS49" i="1"/>
  <c r="AT49" i="1" s="1"/>
  <c r="AH49" i="1"/>
  <c r="AE49" i="1"/>
  <c r="AS44" i="1"/>
  <c r="AT44" i="1" s="1"/>
  <c r="AH44" i="1"/>
  <c r="AE44" i="1"/>
  <c r="AS42" i="1"/>
  <c r="AT42" i="1" s="1"/>
  <c r="AH42" i="1"/>
  <c r="AE42" i="1"/>
  <c r="AS37" i="1"/>
  <c r="AT37" i="1" s="1"/>
  <c r="AH37" i="1"/>
  <c r="AE37" i="1"/>
  <c r="AS34" i="1"/>
  <c r="AT34" i="1" s="1"/>
  <c r="AH34" i="1"/>
  <c r="AE34" i="1"/>
  <c r="AS31" i="1"/>
  <c r="AT31" i="1" s="1"/>
  <c r="AH31" i="1"/>
  <c r="AE31" i="1"/>
  <c r="AS28" i="1"/>
  <c r="AT28" i="1" s="1"/>
  <c r="AH28" i="1"/>
  <c r="AE28" i="1"/>
  <c r="AS25" i="1"/>
  <c r="AT25" i="1" s="1"/>
  <c r="AH25" i="1"/>
  <c r="AE25" i="1"/>
  <c r="AS19" i="1"/>
  <c r="AT19" i="1" s="1"/>
  <c r="AH19" i="1"/>
  <c r="AE19" i="1"/>
  <c r="AS17" i="1"/>
  <c r="AT17" i="1" s="1"/>
  <c r="AH17" i="1"/>
  <c r="AS104" i="1"/>
  <c r="AT104" i="1" s="1"/>
  <c r="AH104" i="1"/>
  <c r="AE104" i="1"/>
  <c r="AE43" i="1"/>
  <c r="AS46" i="1"/>
  <c r="AT46" i="1" s="1"/>
  <c r="AH46" i="1"/>
  <c r="AE46" i="1"/>
  <c r="AH5" i="1"/>
  <c r="AH6" i="1"/>
  <c r="AH7" i="1"/>
  <c r="AH9" i="1"/>
  <c r="AH11" i="1"/>
  <c r="AH13" i="1"/>
  <c r="AH14" i="1"/>
  <c r="AH16" i="1"/>
  <c r="AH18" i="1"/>
  <c r="AH20" i="1"/>
  <c r="AH22" i="1"/>
  <c r="AH23" i="1"/>
  <c r="AH26" i="1"/>
  <c r="AH29" i="1"/>
  <c r="AH32" i="1"/>
  <c r="AH35" i="1"/>
  <c r="AH38" i="1"/>
  <c r="AH39" i="1"/>
  <c r="AH41" i="1"/>
  <c r="AH43" i="1"/>
  <c r="AH45" i="1"/>
  <c r="AH47" i="1"/>
  <c r="AH48" i="1"/>
  <c r="AH50" i="1"/>
  <c r="AH51" i="1"/>
  <c r="AH53" i="1"/>
  <c r="AH55" i="1"/>
  <c r="AH58" i="1"/>
  <c r="AH61" i="1"/>
  <c r="AH64" i="1"/>
  <c r="AH65" i="1"/>
  <c r="AH66" i="1"/>
  <c r="AH68" i="1"/>
  <c r="AH69" i="1"/>
  <c r="AH70" i="1"/>
  <c r="AH71" i="1"/>
  <c r="AH72" i="1"/>
  <c r="AH73" i="1"/>
  <c r="AH74" i="1"/>
  <c r="AH75" i="1"/>
  <c r="AH77" i="1"/>
  <c r="AH78" i="1"/>
  <c r="AH79" i="1"/>
  <c r="AH80" i="1"/>
  <c r="AH81" i="1"/>
  <c r="AH82" i="1"/>
  <c r="AH83" i="1"/>
  <c r="AH84" i="1"/>
  <c r="AH86" i="1"/>
  <c r="AH87" i="1"/>
  <c r="AH89" i="1"/>
  <c r="AH91" i="1"/>
  <c r="AH93" i="1"/>
  <c r="AH94" i="1"/>
  <c r="AH95" i="1"/>
  <c r="AH97" i="1"/>
  <c r="AH99" i="1"/>
  <c r="AH101" i="1"/>
  <c r="AH103" i="1"/>
  <c r="AE4" i="1"/>
  <c r="AE5" i="1"/>
  <c r="AI5" i="1" s="1"/>
  <c r="AE6" i="1"/>
  <c r="AE7" i="1"/>
  <c r="AE9" i="1"/>
  <c r="AE11" i="1"/>
  <c r="AE13" i="1"/>
  <c r="AE14" i="1"/>
  <c r="AE16" i="1"/>
  <c r="AE18" i="1"/>
  <c r="AE20" i="1"/>
  <c r="AE22" i="1"/>
  <c r="AE23" i="1"/>
  <c r="AE26" i="1"/>
  <c r="AE29" i="1"/>
  <c r="AE32" i="1"/>
  <c r="AE35" i="1"/>
  <c r="AE38" i="1"/>
  <c r="AE39" i="1"/>
  <c r="AE41" i="1"/>
  <c r="AE45" i="1"/>
  <c r="AE47" i="1"/>
  <c r="AE48" i="1"/>
  <c r="AE50" i="1"/>
  <c r="AE51" i="1"/>
  <c r="AE53" i="1"/>
  <c r="AE55" i="1"/>
  <c r="AE58" i="1"/>
  <c r="AE61" i="1"/>
  <c r="AE64" i="1"/>
  <c r="AE65" i="1"/>
  <c r="AE66" i="1"/>
  <c r="AE68" i="1"/>
  <c r="AE69" i="1"/>
  <c r="AE70" i="1"/>
  <c r="AE71" i="1"/>
  <c r="AE72" i="1"/>
  <c r="AE73" i="1"/>
  <c r="AE74" i="1"/>
  <c r="AE75" i="1"/>
  <c r="AE77" i="1"/>
  <c r="AE78" i="1"/>
  <c r="AE79" i="1"/>
  <c r="AE80" i="1"/>
  <c r="AE81" i="1"/>
  <c r="AE82" i="1"/>
  <c r="AE83" i="1"/>
  <c r="AE84" i="1"/>
  <c r="AE86" i="1"/>
  <c r="AE87" i="1"/>
  <c r="AE89" i="1"/>
  <c r="AE91" i="1"/>
  <c r="AE93" i="1"/>
  <c r="AE94" i="1"/>
  <c r="AE95" i="1"/>
  <c r="AE97" i="1"/>
  <c r="AE99" i="1"/>
  <c r="AE101" i="1"/>
  <c r="AE103" i="1"/>
  <c r="AS3" i="1"/>
  <c r="AT3" i="1" s="1"/>
  <c r="AS4" i="1"/>
  <c r="AT4" i="1" s="1"/>
  <c r="AS5" i="1"/>
  <c r="AT5" i="1" s="1"/>
  <c r="AS6" i="1"/>
  <c r="AT6" i="1" s="1"/>
  <c r="AS7" i="1"/>
  <c r="AT7" i="1" s="1"/>
  <c r="AS9" i="1"/>
  <c r="AT9" i="1" s="1"/>
  <c r="AS11" i="1"/>
  <c r="AT11" i="1" s="1"/>
  <c r="AS13" i="1"/>
  <c r="AT13" i="1" s="1"/>
  <c r="AS14" i="1"/>
  <c r="AT14" i="1" s="1"/>
  <c r="AS16" i="1"/>
  <c r="AT16" i="1" s="1"/>
  <c r="AS18" i="1"/>
  <c r="AT18" i="1" s="1"/>
  <c r="AS20" i="1"/>
  <c r="AT20" i="1" s="1"/>
  <c r="AS22" i="1"/>
  <c r="AT22" i="1" s="1"/>
  <c r="AS23" i="1"/>
  <c r="AT23" i="1" s="1"/>
  <c r="AS26" i="1"/>
  <c r="AT26" i="1" s="1"/>
  <c r="AS29" i="1"/>
  <c r="AT29" i="1" s="1"/>
  <c r="AS32" i="1"/>
  <c r="AT32" i="1" s="1"/>
  <c r="AS35" i="1"/>
  <c r="AT35" i="1" s="1"/>
  <c r="AS38" i="1"/>
  <c r="AT38" i="1" s="1"/>
  <c r="AS39" i="1"/>
  <c r="AT39" i="1" s="1"/>
  <c r="AS41" i="1"/>
  <c r="AT41" i="1" s="1"/>
  <c r="AS43" i="1"/>
  <c r="AT43" i="1" s="1"/>
  <c r="AS45" i="1"/>
  <c r="AT45" i="1" s="1"/>
  <c r="AS47" i="1"/>
  <c r="AT47" i="1" s="1"/>
  <c r="AS48" i="1"/>
  <c r="AT48" i="1" s="1"/>
  <c r="AS50" i="1"/>
  <c r="AT50" i="1" s="1"/>
  <c r="AS51" i="1"/>
  <c r="AT51" i="1" s="1"/>
  <c r="AS53" i="1"/>
  <c r="AT53" i="1" s="1"/>
  <c r="AS55" i="1"/>
  <c r="AT55" i="1" s="1"/>
  <c r="AS58" i="1"/>
  <c r="AT58" i="1" s="1"/>
  <c r="AS61" i="1"/>
  <c r="AT61" i="1" s="1"/>
  <c r="AS64" i="1"/>
  <c r="AT64" i="1" s="1"/>
  <c r="AS65" i="1"/>
  <c r="AT65" i="1" s="1"/>
  <c r="AS66" i="1"/>
  <c r="AT66" i="1" s="1"/>
  <c r="AS68" i="1"/>
  <c r="AT68" i="1" s="1"/>
  <c r="AS69" i="1"/>
  <c r="AT69" i="1" s="1"/>
  <c r="AS70" i="1"/>
  <c r="AT70" i="1" s="1"/>
  <c r="AS71" i="1"/>
  <c r="AT71" i="1" s="1"/>
  <c r="AS72" i="1"/>
  <c r="AT72" i="1" s="1"/>
  <c r="AS73" i="1"/>
  <c r="AT73" i="1" s="1"/>
  <c r="AS74" i="1"/>
  <c r="AT74" i="1" s="1"/>
  <c r="AS75" i="1"/>
  <c r="AT75" i="1" s="1"/>
  <c r="AS77" i="1"/>
  <c r="AT77" i="1" s="1"/>
  <c r="AS78" i="1"/>
  <c r="AT78" i="1" s="1"/>
  <c r="AS79" i="1"/>
  <c r="AT79" i="1" s="1"/>
  <c r="AS80" i="1"/>
  <c r="AT80" i="1" s="1"/>
  <c r="AS81" i="1"/>
  <c r="AT81" i="1" s="1"/>
  <c r="AS82" i="1"/>
  <c r="AT82" i="1" s="1"/>
  <c r="AS83" i="1"/>
  <c r="AT83" i="1" s="1"/>
  <c r="AS84" i="1"/>
  <c r="AT84" i="1" s="1"/>
  <c r="AS86" i="1"/>
  <c r="AT86" i="1" s="1"/>
  <c r="AS87" i="1"/>
  <c r="AT87" i="1" s="1"/>
  <c r="AS89" i="1"/>
  <c r="AT89" i="1" s="1"/>
  <c r="AS91" i="1"/>
  <c r="AT91" i="1" s="1"/>
  <c r="AS93" i="1"/>
  <c r="AT93" i="1" s="1"/>
  <c r="AS94" i="1"/>
  <c r="AT94" i="1" s="1"/>
  <c r="AS95" i="1"/>
  <c r="AT95" i="1" s="1"/>
  <c r="AS97" i="1"/>
  <c r="AT97" i="1" s="1"/>
  <c r="AS99" i="1"/>
  <c r="AT99" i="1" s="1"/>
  <c r="AS101" i="1"/>
  <c r="AT101" i="1" s="1"/>
  <c r="AS103" i="1"/>
  <c r="AT103" i="1" s="1"/>
  <c r="AI34" i="1" l="1"/>
  <c r="AJ34" i="1" s="1"/>
  <c r="AI63" i="1"/>
  <c r="AJ63" i="1" s="1"/>
  <c r="AI49" i="1"/>
  <c r="AJ49" i="1" s="1"/>
  <c r="AI37" i="1"/>
  <c r="AJ37" i="1" s="1"/>
  <c r="AI100" i="1"/>
  <c r="AJ100" i="1" s="1"/>
  <c r="AI98" i="1"/>
  <c r="AJ98" i="1" s="1"/>
  <c r="AI67" i="1"/>
  <c r="AJ67" i="1" s="1"/>
  <c r="AI60" i="1"/>
  <c r="AJ60" i="1" s="1"/>
  <c r="AI57" i="1"/>
  <c r="AJ57" i="1" s="1"/>
  <c r="AI44" i="1"/>
  <c r="AJ44" i="1" s="1"/>
  <c r="AI42" i="1"/>
  <c r="AJ42" i="1" s="1"/>
  <c r="AI31" i="1"/>
  <c r="AJ31" i="1" s="1"/>
  <c r="AI28" i="1"/>
  <c r="AJ28" i="1" s="1"/>
  <c r="AI25" i="1"/>
  <c r="AJ25" i="1" s="1"/>
  <c r="AI19" i="1"/>
  <c r="AJ19" i="1" s="1"/>
  <c r="AI17" i="1"/>
  <c r="AJ17" i="1" s="1"/>
  <c r="AI75" i="1"/>
  <c r="AJ75" i="1" s="1"/>
  <c r="AI69" i="1"/>
  <c r="AJ69" i="1" s="1"/>
  <c r="AI81" i="1"/>
  <c r="AJ81" i="1" s="1"/>
  <c r="AI45" i="1"/>
  <c r="AU45" i="1" s="1"/>
  <c r="AV45" i="1" s="1"/>
  <c r="AI39" i="1"/>
  <c r="AU39" i="1" s="1"/>
  <c r="AV39" i="1" s="1"/>
  <c r="AI97" i="1"/>
  <c r="AJ97" i="1" s="1"/>
  <c r="AI22" i="1"/>
  <c r="AJ22" i="1" s="1"/>
  <c r="AI72" i="1"/>
  <c r="AU72" i="1" s="1"/>
  <c r="AV72" i="1" s="1"/>
  <c r="AI84" i="1"/>
  <c r="AU84" i="1" s="1"/>
  <c r="AV84" i="1" s="1"/>
  <c r="AI20" i="1"/>
  <c r="AJ20" i="1" s="1"/>
  <c r="AI101" i="1"/>
  <c r="AJ101" i="1" s="1"/>
  <c r="AI66" i="1"/>
  <c r="AU66" i="1" s="1"/>
  <c r="AV66" i="1" s="1"/>
  <c r="AI43" i="1"/>
  <c r="AU43" i="1" s="1"/>
  <c r="AV43" i="1" s="1"/>
  <c r="AI55" i="1"/>
  <c r="AJ55" i="1" s="1"/>
  <c r="AI7" i="1"/>
  <c r="AJ7" i="1" s="1"/>
  <c r="AI86" i="1"/>
  <c r="AJ86" i="1" s="1"/>
  <c r="AI51" i="1"/>
  <c r="AU51" i="1" s="1"/>
  <c r="AV51" i="1" s="1"/>
  <c r="AJ5" i="1"/>
  <c r="AI35" i="1"/>
  <c r="AU35" i="1" s="1"/>
  <c r="AV35" i="1" s="1"/>
  <c r="AI95" i="1"/>
  <c r="AJ95" i="1" s="1"/>
  <c r="AI83" i="1"/>
  <c r="AJ83" i="1" s="1"/>
  <c r="AI74" i="1"/>
  <c r="AU74" i="1" s="1"/>
  <c r="AV74" i="1" s="1"/>
  <c r="AI65" i="1"/>
  <c r="AJ65" i="1" s="1"/>
  <c r="AI48" i="1"/>
  <c r="AJ48" i="1" s="1"/>
  <c r="AI11" i="1"/>
  <c r="AJ11" i="1" s="1"/>
  <c r="AI16" i="1"/>
  <c r="AJ16" i="1" s="1"/>
  <c r="AI41" i="1"/>
  <c r="AJ41" i="1" s="1"/>
  <c r="AI23" i="1"/>
  <c r="AJ23" i="1" s="1"/>
  <c r="AI26" i="1"/>
  <c r="AJ26" i="1" s="1"/>
  <c r="AI50" i="1"/>
  <c r="AU50" i="1" s="1"/>
  <c r="AV50" i="1" s="1"/>
  <c r="AI4" i="1"/>
  <c r="AJ4" i="1" s="1"/>
  <c r="AI9" i="1"/>
  <c r="AJ9" i="1" s="1"/>
  <c r="AI61" i="1"/>
  <c r="AU61" i="1" s="1"/>
  <c r="AV61" i="1" s="1"/>
  <c r="AI46" i="1"/>
  <c r="AJ46" i="1" s="1"/>
  <c r="AI32" i="1"/>
  <c r="AJ32" i="1" s="1"/>
  <c r="AI14" i="1"/>
  <c r="AJ14" i="1" s="1"/>
  <c r="AI94" i="1"/>
  <c r="AJ94" i="1" s="1"/>
  <c r="AI82" i="1"/>
  <c r="AJ82" i="1" s="1"/>
  <c r="AI73" i="1"/>
  <c r="AJ73" i="1" s="1"/>
  <c r="AI64" i="1"/>
  <c r="AJ64" i="1" s="1"/>
  <c r="AI47" i="1"/>
  <c r="AU47" i="1" s="1"/>
  <c r="AV47" i="1" s="1"/>
  <c r="AI68" i="1"/>
  <c r="AJ68" i="1" s="1"/>
  <c r="AI38" i="1"/>
  <c r="AI6" i="1"/>
  <c r="AJ6" i="1" s="1"/>
  <c r="AI104" i="1"/>
  <c r="AJ104" i="1" s="1"/>
  <c r="AI29" i="1"/>
  <c r="AU29" i="1" s="1"/>
  <c r="AV29" i="1" s="1"/>
  <c r="AI13" i="1"/>
  <c r="AU13" i="1" s="1"/>
  <c r="AV13" i="1" s="1"/>
  <c r="AI70" i="1"/>
  <c r="AJ70" i="1" s="1"/>
  <c r="AI18" i="1"/>
  <c r="AJ18" i="1" s="1"/>
  <c r="AI103" i="1"/>
  <c r="AJ103" i="1" s="1"/>
  <c r="AI89" i="1"/>
  <c r="AJ89" i="1" s="1"/>
  <c r="AI79" i="1"/>
  <c r="AJ79" i="1" s="1"/>
  <c r="AI99" i="1"/>
  <c r="AI77" i="1"/>
  <c r="AI91" i="1"/>
  <c r="AJ91" i="1" s="1"/>
  <c r="AI71" i="1"/>
  <c r="AJ71" i="1" s="1"/>
  <c r="AI58" i="1"/>
  <c r="AJ58" i="1" s="1"/>
  <c r="AI93" i="1"/>
  <c r="AI87" i="1"/>
  <c r="AJ87" i="1" s="1"/>
  <c r="AI78" i="1"/>
  <c r="AI53" i="1"/>
  <c r="AJ53" i="1" s="1"/>
  <c r="AI80" i="1"/>
  <c r="AU37" i="1" l="1"/>
  <c r="AV37" i="1" s="1"/>
  <c r="AU60" i="1"/>
  <c r="AV60" i="1" s="1"/>
  <c r="AU34" i="1"/>
  <c r="AV34" i="1" s="1"/>
  <c r="AU63" i="1"/>
  <c r="AV63" i="1" s="1"/>
  <c r="AU98" i="1"/>
  <c r="AV98" i="1" s="1"/>
  <c r="AU42" i="1"/>
  <c r="AV42" i="1" s="1"/>
  <c r="AU49" i="1"/>
  <c r="AV49" i="1" s="1"/>
  <c r="AU100" i="1"/>
  <c r="AV100" i="1" s="1"/>
  <c r="AU67" i="1"/>
  <c r="AV67" i="1" s="1"/>
  <c r="AU57" i="1"/>
  <c r="AV57" i="1" s="1"/>
  <c r="AU44" i="1"/>
  <c r="AV44" i="1" s="1"/>
  <c r="AU31" i="1"/>
  <c r="AV31" i="1" s="1"/>
  <c r="AU28" i="1"/>
  <c r="AV28" i="1" s="1"/>
  <c r="AU25" i="1"/>
  <c r="AV25" i="1" s="1"/>
  <c r="AU19" i="1"/>
  <c r="AV19" i="1" s="1"/>
  <c r="AU17" i="1"/>
  <c r="AV17" i="1" s="1"/>
  <c r="AU75" i="1"/>
  <c r="AV75" i="1" s="1"/>
  <c r="AU97" i="1"/>
  <c r="AV97" i="1" s="1"/>
  <c r="AJ45" i="1"/>
  <c r="AJ39" i="1"/>
  <c r="AU69" i="1"/>
  <c r="AV69" i="1" s="1"/>
  <c r="AJ35" i="1"/>
  <c r="AU81" i="1"/>
  <c r="AV81" i="1" s="1"/>
  <c r="AJ72" i="1"/>
  <c r="AU95" i="1"/>
  <c r="AV95" i="1" s="1"/>
  <c r="AJ84" i="1"/>
  <c r="AU101" i="1"/>
  <c r="AV101" i="1" s="1"/>
  <c r="AU46" i="1"/>
  <c r="AV46" i="1" s="1"/>
  <c r="AU104" i="1"/>
  <c r="AV104" i="1" s="1"/>
  <c r="AJ43" i="1"/>
  <c r="AU32" i="1"/>
  <c r="AV32" i="1" s="1"/>
  <c r="AU83" i="1"/>
  <c r="AV83" i="1" s="1"/>
  <c r="AJ66" i="1"/>
  <c r="AU68" i="1"/>
  <c r="AV68" i="1" s="1"/>
  <c r="AU9" i="1"/>
  <c r="AV9" i="1" s="1"/>
  <c r="AU22" i="1"/>
  <c r="AV22" i="1" s="1"/>
  <c r="AU48" i="1"/>
  <c r="AV48" i="1" s="1"/>
  <c r="AJ74" i="1"/>
  <c r="AU20" i="1"/>
  <c r="AV20" i="1" s="1"/>
  <c r="AU5" i="1"/>
  <c r="AV5" i="1" s="1"/>
  <c r="AU86" i="1"/>
  <c r="AV86" i="1" s="1"/>
  <c r="AU41" i="1"/>
  <c r="AV41" i="1" s="1"/>
  <c r="AU94" i="1"/>
  <c r="AV94" i="1" s="1"/>
  <c r="AU55" i="1"/>
  <c r="AV55" i="1" s="1"/>
  <c r="AU16" i="1"/>
  <c r="AV16" i="1" s="1"/>
  <c r="AU23" i="1"/>
  <c r="AV23" i="1" s="1"/>
  <c r="AJ50" i="1"/>
  <c r="AU7" i="1"/>
  <c r="AV7" i="1" s="1"/>
  <c r="AU26" i="1"/>
  <c r="AV26" i="1" s="1"/>
  <c r="AU65" i="1"/>
  <c r="AV65" i="1" s="1"/>
  <c r="AJ51" i="1"/>
  <c r="AJ61" i="1"/>
  <c r="AU11" i="1"/>
  <c r="AV11" i="1" s="1"/>
  <c r="AU4" i="1"/>
  <c r="AV4" i="1" s="1"/>
  <c r="AU6" i="1"/>
  <c r="AV6" i="1" s="1"/>
  <c r="AU82" i="1"/>
  <c r="AV82" i="1" s="1"/>
  <c r="AU87" i="1"/>
  <c r="AV87" i="1" s="1"/>
  <c r="AJ47" i="1"/>
  <c r="AJ29" i="1"/>
  <c r="AU53" i="1"/>
  <c r="AV53" i="1" s="1"/>
  <c r="AU58" i="1"/>
  <c r="AV58" i="1" s="1"/>
  <c r="AU73" i="1"/>
  <c r="AV73" i="1" s="1"/>
  <c r="AU64" i="1"/>
  <c r="AV64" i="1" s="1"/>
  <c r="AU103" i="1"/>
  <c r="AV103" i="1" s="1"/>
  <c r="AJ13" i="1"/>
  <c r="AU91" i="1"/>
  <c r="AV91" i="1" s="1"/>
  <c r="AU18" i="1"/>
  <c r="AV18" i="1" s="1"/>
  <c r="AU3" i="1"/>
  <c r="AV3" i="1" s="1"/>
  <c r="AU14" i="1"/>
  <c r="AV14" i="1" s="1"/>
  <c r="AJ38" i="1"/>
  <c r="AU38" i="1"/>
  <c r="AV38" i="1" s="1"/>
  <c r="AU70" i="1"/>
  <c r="AV70" i="1" s="1"/>
  <c r="AU71" i="1"/>
  <c r="AV71" i="1" s="1"/>
  <c r="AJ77" i="1"/>
  <c r="AU77" i="1"/>
  <c r="AV77" i="1" s="1"/>
  <c r="AJ99" i="1"/>
  <c r="AU99" i="1"/>
  <c r="AV99" i="1" s="1"/>
  <c r="AU78" i="1"/>
  <c r="AV78" i="1" s="1"/>
  <c r="AJ78" i="1"/>
  <c r="AJ93" i="1"/>
  <c r="AU93" i="1"/>
  <c r="AV93" i="1" s="1"/>
  <c r="AU79" i="1"/>
  <c r="AV79" i="1" s="1"/>
  <c r="AU89" i="1"/>
  <c r="AV89" i="1" s="1"/>
  <c r="AJ80" i="1"/>
  <c r="AU80" i="1"/>
  <c r="AV80" i="1" s="1"/>
</calcChain>
</file>

<file path=xl/sharedStrings.xml><?xml version="1.0" encoding="utf-8"?>
<sst xmlns="http://schemas.openxmlformats.org/spreadsheetml/2006/main" count="3918" uniqueCount="495">
  <si>
    <t>Risk assessment anticorruzione</t>
  </si>
  <si>
    <t>Codice</t>
  </si>
  <si>
    <t>Allegato 3 al PTPCT</t>
  </si>
  <si>
    <t>GRUPPO RETIAMBIENTE</t>
  </si>
  <si>
    <t>Stato revisioni</t>
  </si>
  <si>
    <t>Rev.</t>
  </si>
  <si>
    <t>Data approvazione</t>
  </si>
  <si>
    <t>Descrizione</t>
  </si>
  <si>
    <t>Approvazione</t>
  </si>
  <si>
    <t>00</t>
  </si>
  <si>
    <t>Prima emissione del PTPCT del Gruppo RetiAmbiente</t>
  </si>
  <si>
    <t>Consiglio di Amministrazione di RetiAmbiente S.p.A.</t>
  </si>
  <si>
    <t>Amministratore Unico di AAMPS S.p.A.</t>
  </si>
  <si>
    <t>Consiglio di Amministrazione di ASCIT S.p.A.</t>
  </si>
  <si>
    <t>Amministratore Unico di GEOFOR S.p.A.</t>
  </si>
  <si>
    <t>Amministratore Unico di ERSU S.p.A.</t>
  </si>
  <si>
    <t>Consiglio di Amministrazione di ESA S.p.A.</t>
  </si>
  <si>
    <t>Amministratore Unico di REA S.p.A.</t>
  </si>
  <si>
    <t>Amministratore Unico di SEA Ambiente S.p.A.</t>
  </si>
  <si>
    <t>Amministratore Unico di Lunigiana Ambiente S.r.l.</t>
  </si>
  <si>
    <t>01</t>
  </si>
  <si>
    <t>Aggiornamento annuale 2024</t>
  </si>
  <si>
    <t>Consiglio di Amministrazione di GEOFOR S.p.A.</t>
  </si>
  <si>
    <t>Amministratore Unico di GEA S.r.l.</t>
  </si>
  <si>
    <t>02</t>
  </si>
  <si>
    <t>20/01/2025</t>
  </si>
  <si>
    <t>Aggiornamento annuale 2025 - analisi dello stato di attuazione degli obiettivi definiti ed individuazione di nuovi obiettivi</t>
  </si>
  <si>
    <t>03</t>
  </si>
  <si>
    <t>08/04/2025</t>
  </si>
  <si>
    <t>Aggiornamento al fine di allineare i presidi esistenti e le azioni di mitigazione del rischio all'evoluzione del sistema aziendale</t>
  </si>
  <si>
    <t>…</t>
  </si>
  <si>
    <t>Consiglio di Amministrazione SEA Ambiente S.p.A.</t>
  </si>
  <si>
    <t>04</t>
  </si>
  <si>
    <t>Integrazione dei rischi di riciclaggio e finanziamento del terrorismo</t>
  </si>
  <si>
    <t>Consiglio di Amministrazione di SEA Ambiente S.p.A.</t>
  </si>
  <si>
    <t>Consiglio di Amministrazione di di GEA S.r.l.</t>
  </si>
  <si>
    <t>Controlli esistenti</t>
  </si>
  <si>
    <t>N. attività sensibile</t>
  </si>
  <si>
    <t>Processo sensibile</t>
  </si>
  <si>
    <t>Attività sensibile</t>
  </si>
  <si>
    <t xml:space="preserve"> RETIAMBIENTE</t>
  </si>
  <si>
    <t>AAMPS</t>
  </si>
  <si>
    <t>ASCIT</t>
  </si>
  <si>
    <t>GEOFOR</t>
  </si>
  <si>
    <t>ERSU</t>
  </si>
  <si>
    <t>ESA</t>
  </si>
  <si>
    <t>REA</t>
  </si>
  <si>
    <t>SEA AMBIENTE</t>
  </si>
  <si>
    <t>LUNIGIANA AMBIENTE</t>
  </si>
  <si>
    <t>GEA</t>
  </si>
  <si>
    <t>Stakeholder</t>
  </si>
  <si>
    <t>La controparte rappresenta un socio in affari?</t>
  </si>
  <si>
    <t>Rischio del socio in affari</t>
  </si>
  <si>
    <t>Interazioni con Pubblici Ufficiali / Incaricati di pubblico servizio?</t>
  </si>
  <si>
    <t>231 (SI/NO)</t>
  </si>
  <si>
    <t>190 (SI/NO)</t>
  </si>
  <si>
    <t>37001
(SI/NO)</t>
  </si>
  <si>
    <t>RICICLAGGIO E FINANZIAMENTO DEL TERRORISMO
(SI/NO)</t>
  </si>
  <si>
    <t>Rischio reato corruttivo</t>
  </si>
  <si>
    <t>Descrizione del rischio corruttivo</t>
  </si>
  <si>
    <t>Rischio reato di riciclaggio e di finanziamento del terrorismo</t>
  </si>
  <si>
    <t>Descrizione del rischio di riciclaggio e di finanziamento del terrorismo</t>
  </si>
  <si>
    <t>Incidenza economica del sub-processo</t>
  </si>
  <si>
    <t>Obblighi legislativi / contrattuali</t>
  </si>
  <si>
    <t>Luoghi e settori in cui opera</t>
  </si>
  <si>
    <t>Manifestazione di illeciti in passato nel sub-processo sensibile</t>
  </si>
  <si>
    <t>Interazione con soci in affari</t>
  </si>
  <si>
    <t>Probabilità</t>
  </si>
  <si>
    <t xml:space="preserve">Disfunzionalità organizzative e gestionali </t>
  </si>
  <si>
    <t xml:space="preserve">Danno economico e reputazionale </t>
  </si>
  <si>
    <t>Impatto</t>
  </si>
  <si>
    <t>Rischio lordo</t>
  </si>
  <si>
    <t>Rating rischio lordo</t>
  </si>
  <si>
    <t>Definizione delle responsabilità nell'ambito delle attività sensibili</t>
  </si>
  <si>
    <t>Valore</t>
  </si>
  <si>
    <t>Segregazione delle funzioni</t>
  </si>
  <si>
    <t>Altri controlli operativi sul processo</t>
  </si>
  <si>
    <t>Valutazione dei controlli esistenti</t>
  </si>
  <si>
    <t>Percentuale di mitigazione del  rischio lordo</t>
  </si>
  <si>
    <t>Rischio residuo</t>
  </si>
  <si>
    <t xml:space="preserve">Rating rischio  residuo                               </t>
  </si>
  <si>
    <t>Accettabilità del rischio</t>
  </si>
  <si>
    <t>Azioni per mitigare il rischio</t>
  </si>
  <si>
    <t>Opportunità di miglioramento</t>
  </si>
  <si>
    <t>Risorse necessarie</t>
  </si>
  <si>
    <t>Responsabile attuazione</t>
  </si>
  <si>
    <t>Tempistica attuazione</t>
  </si>
  <si>
    <t>Indicatore di monitoraggio</t>
  </si>
  <si>
    <t>Tempistica di monitoraggio</t>
  </si>
  <si>
    <t>Responsabile monitoraggio</t>
  </si>
  <si>
    <t>Selezione esterna del personale</t>
  </si>
  <si>
    <t>Selezione esterna di personale a tempo indeterminato</t>
  </si>
  <si>
    <t>X</t>
  </si>
  <si>
    <t>Personale</t>
  </si>
  <si>
    <t>NO</t>
  </si>
  <si>
    <t>NA</t>
  </si>
  <si>
    <t>SI</t>
  </si>
  <si>
    <t>- Concussione - art. 317 c.p.
- Corruzione per l’esercizio della funzione - art. 318 c.p.
- Corruzione per un atto contrario ai doveri d’ufficio - art. 319 c.p.
- Circostanze aggravanti - art. 319-bis c.p.
- Corruzione in atti giudiziari - art. 319-ter c.p.
- Induzione indebita a dare o promettere utilità” ex art. 319-quater c.p.
- Corruzione di persona incaricata di un pubblico servizio - art. 320 c.p.
- Pene per il corruttore - art. 321 c.p.
- Istigazione alla corruzione - art. 322 c.p.
- Peculato, concussione, induzione indebita a dare o promettere utilità, corruzione e istigazione alla corruzione di membri delle Corti internazionali o degli organi delle Comunità europee o di assemblee parlamentari internazionali o di organizzazioni internazionali e di funzionari delle Comunità europee e di Stati esteri - art. 322-bis c.p.
- Traffico di influenze illecite - art. 346-bis c.p.
- Corruzione tra privati - art. 2635 c.c.
- Istigazione alla corruzione tra privati - art. 2635-bis c.c.</t>
  </si>
  <si>
    <t>- Manifestazione di un fabbisogno di personale non effettivo, dietro ricezione di vantaggio indebito, al fine di favorire l'assunzione di determinati soggetti (anche con la finalità indiretta di ottenere vantaggi per l'azienda)
- Utilizzo di canali di reclutamento agevolati, dietro ricezione di vantaggio indebito, per favorire l'assuzione di determinati soggetti (anche con la finalità indiretta di ottenere vantaggi per l'azienda)
- Previsione di requisiti di selezione 'personalizzati', dietro ricezione di vantaggio indebito, per favorire l'assuzione di determinati soggetti (anche con la finalità indiretta di ottenere vantaggi per l'azienda)
- Utilizzo della società esterna di selezione del personale, dietro ricezione di vantaggio indebito, al fine di agevolare l'assunzione di determinati soggetti (anche con la finalità indiretta di ottenere vantaggi per l'azienda)
- Utilizzo del canale di reclutamento interinale, dietro ricezione di vantaggio indebito, per favorire l'assuzione di determinati soggetti (anche con la finalità indiretta di ottenere vantaggi per l'azienda)
- Nomina, in commissione, di un soggetto con conflitto di interessi verso un candidato, , dietro ricezione di vantaggio indebito, al fine di agevolarlo indebitamente nell'assunzione (anche con la finalità indiretta di ottenere vantaggi per l'azienda)
- Assegnazione ai candidati di un giudizio e di un punteggio differenti da quelli spettanti, dietro ricezione di vantaggio indebito, al fine di agevolare l'assunzione di un determinato soggetto  (anche con la finalità indiretta di ottenere vantaggi per l'azienda)
- Determinazione di compensi sovradimensionati rispetto all'incarico e ai tempi di svolgimento, dietro ricezione di vantaggio indebito, al fine di agevolare un determinato soggetto (anche con la finalità indiretta di ottenere vantaggi per l'azienda)</t>
  </si>
  <si>
    <t>/</t>
  </si>
  <si>
    <t>- Organigramma di ciascuna delle Società del Gruppo
- Mansionario di ciascuna delle Società del Gruppo
- Sistema di procure e deleghe di ciascuna delle Società del Gruppo</t>
  </si>
  <si>
    <t>- Direttore Generale Capogruppo
- Organo amministrativo
- Direttore generale (ove presente)
- Responsabile risorse umane
- Responsabili di Area
- Commissione esaminatrice</t>
  </si>
  <si>
    <r>
      <t>- Codice etico di Gruppo
- REG06 - Regolamento di gruppo
- REG03 - Regolamento selezione e assunzione di personale del Gruppo RetiAmbiente"
- PG 105 - Procedura "Gestione risorse umane" 
- PTPCT di Gruppo 
- PG 107 -  Procedura "Gestione due diligence"</t>
    </r>
    <r>
      <rPr>
        <b/>
        <sz val="9"/>
        <rFont val="Calibri"/>
        <family val="2"/>
        <scheme val="minor"/>
      </rPr>
      <t xml:space="preserve">
</t>
    </r>
    <r>
      <rPr>
        <sz val="9"/>
        <rFont val="Calibri"/>
        <family val="2"/>
        <scheme val="minor"/>
      </rPr>
      <t>- CCNL
- REG22 - Regolamento sul divieto di pantouflage</t>
    </r>
  </si>
  <si>
    <t>- Dichiarazione commissione esaminatrice
-  Dichiarazione pantouflage amministratori e dipendenti
-  Dichiarazione dipendenti e Direttori Generali
- Due diligence svolta sui dipendenti (ove prevista)
- Budget del personale
- Avviso di selezione pubblicato sul sito internet
- Domande di partecipazione
- Criteri di valutazione dei candidati, pubblicati sul sito
- Tracce delle prove, pubblicate sul sito
- Verbali della commissione esaminatrice
- Graduatoria definitiva dei candidati, pubblicata sul sito 
- Lettera di assunzione
- Acquisizione del certificato del casellario giudiziale e dei carichi pendenti dei neo-assunti</t>
  </si>
  <si>
    <t>Rischio accettabile</t>
  </si>
  <si>
    <t>Gestione del personale</t>
  </si>
  <si>
    <t xml:space="preserve">Mobilità infragruppo </t>
  </si>
  <si>
    <t>Svolgimento di una valutazione di personale alterata rispetto alla situazione effettiva, dietro ricezione di vantaggio indebito, al fine di agevolare un determinato soggetto in fase di mobilità infragruppo (anche con la finalità indiretta di ottenere vantaggi per l'azienda)</t>
  </si>
  <si>
    <t>- Direttore Generale Capogruppo
- Organo amministrativo / Direttore generale (ove presente), a seconda delle rispettive competenze
- Responsabile risorse umane
- Responsabili di Area</t>
  </si>
  <si>
    <r>
      <t>- Codice etico di Gruppo
- REG03 - Regolamento selezione e assunzione di personale del Gruppo RetiAmbiente"
- PG 105 - Procedura "Gestione risorse umane" 
- PTPCT di Gruppo 
- PG 107 -  Procedura "Gestione due diligence"</t>
    </r>
    <r>
      <rPr>
        <b/>
        <sz val="9"/>
        <rFont val="Calibri"/>
        <family val="2"/>
        <scheme val="minor"/>
      </rPr>
      <t xml:space="preserve">
</t>
    </r>
    <r>
      <rPr>
        <sz val="9"/>
        <rFont val="Calibri"/>
        <family val="2"/>
        <scheme val="minor"/>
      </rPr>
      <t>- CCNL e accordo integrativo</t>
    </r>
  </si>
  <si>
    <t>- Dichiarazione dipendenti e Direttori Generali
- Due diligence svolta sui dipendenti (ove prevista)
- Budget del personale</t>
  </si>
  <si>
    <t>Selezione interna di personale</t>
  </si>
  <si>
    <t>Svolgimento di una valutazione di personale alterata rispetto alla situazione effettiva, dietro ricezione di vantaggio indebito, al fine di agevolare un determinato soggetto in fase di selezione interna (anche con la finalità indiretta di ottenere vantaggi per l'azienda)</t>
  </si>
  <si>
    <t xml:space="preserve">- Direttore Generale Capogruppo
- Organo amministrativo
- Direttore generale (ove presente)
- Responsabile risorse umane
- Responsabili di Area
- Commissione esaminatrice </t>
  </si>
  <si>
    <r>
      <t>- Codice etico di Gruppo
- REG03 - Regolamento selezione e assunzione di personale del Gruppo RetiAmbiente"
- PG 105 - Procedura "Gestione risorse umane" 
- PTPCT di Gruppo 
- PG 107 -  Procedura "Gestione due diligence"</t>
    </r>
    <r>
      <rPr>
        <b/>
        <sz val="9"/>
        <rFont val="Calibri"/>
        <family val="2"/>
        <scheme val="minor"/>
      </rPr>
      <t xml:space="preserve">
</t>
    </r>
    <r>
      <rPr>
        <sz val="9"/>
        <rFont val="Calibri"/>
        <family val="2"/>
        <scheme val="minor"/>
      </rPr>
      <t>- CCNL</t>
    </r>
  </si>
  <si>
    <t>- Dichiarazione commissione esaminatrice
- Dichiarazione dipendenti e Direttori Generali
- Due diligence svolta sui dipendenti (ove prevista)
- Budget del personale
- Avviso di selezione pubblicato sul sito internet
- Domande di partecipazione
- Criteri di valutazione dei candidati
- Tracce delle prove
- Verbali della commissione esaminatrice
- Graduatoria definitiva dei candidati, pubblicata sul sito 
- Lettera di cambio mansione</t>
  </si>
  <si>
    <t>Progressioni di carriera</t>
  </si>
  <si>
    <t>Svolgimento di una valutazione di personale alterata rispetto alla situazione effettiva, dietro ricezione di vantaggio indebito, al fine di agevolare un determinato soggetto in fase di progressione di carriera (anche con la finalità indiretta di ottenere vantaggi per l'azienda)</t>
  </si>
  <si>
    <t>- Organo amministrativo / Direttore generale (ove presente), a seconda delle rispettive competenze
- Responsabile risorse umane
- Responsabili di Area</t>
  </si>
  <si>
    <t>- Dichiarazione dipendenti e Direttori Generali
- Due diligence svolta sui dipendenti (ove prevista)
- Budget del personale
- Informativa inviata dalla direzione all'organo amministrativo delle progressioni di carriera effettuate con individuazione diretta</t>
  </si>
  <si>
    <t>Gestione dell'orario di lavoro</t>
  </si>
  <si>
    <t>- Ricezione di vantaggio indebito al fine di agevolare un determinato dipendente e far risultare la presenza sul posto di lavoro nonostante non sia presente  (anche con la finalità indiretta di ottenere vantaggi per l'azienda)
- Ricezione di vantaggio indebito al fine di agevolare un determinato dipendente nell'usufruire di permessi sindacali non dovuti (anche con la finalità indiretta di ottenere vantaggi per l'azienda)
- Ricezione di vantaggio indebito al fine di agevolare un determinato dipendente non evidenziando il superamento delle assenze per ferie e/o malattia rispetto ai limiti previsti dal contratto di lavoro (anche con la finalità indiretta di ottenere vantaggi per l'azienda)</t>
  </si>
  <si>
    <r>
      <t xml:space="preserve">- Codice etico di Gruppo
- PG 105 - Procedura "Gestione risorse umane" </t>
    </r>
    <r>
      <rPr>
        <b/>
        <sz val="9"/>
        <rFont val="Calibri"/>
        <family val="2"/>
        <scheme val="minor"/>
      </rPr>
      <t xml:space="preserve">
</t>
    </r>
    <r>
      <rPr>
        <sz val="9"/>
        <rFont val="Calibri"/>
        <family val="2"/>
        <scheme val="minor"/>
      </rPr>
      <t>- CCNL</t>
    </r>
  </si>
  <si>
    <t>- Registrazione delle presenze del personale tramite strumenti cartacei e/o informatici
- Autorizzazione allo svolgimento di straordinari da parte del superiore gerarchico
- Comunicazione di eventuali mancate timbrature dal dipendente interessato al responsabile gerarchico e al responsabile risorse umane
- Pianificazione delle ferie
- Richiesta di ferie/permessi autorizzata dal Responsabile gerarchico del dipendente
- Validazione delle indennità riconosciute ai dipendenti tramite strumenti informatici ovvero verifica del responsabile gerarchico del dipendente</t>
  </si>
  <si>
    <t>Situazioni di cattiva amministrazione in cui, a prescindere dalla rilevanza penale del comportamento, vengano assunte decisioni contrarie all’interesse pubblico, sotto il profilo dell’imparzialità, della funzionalità ed economicità</t>
  </si>
  <si>
    <t>Comportamenti impropri di un dipendente che formalizza la propria presenza sul posto di lavoro nonostante non sia presente</t>
  </si>
  <si>
    <t>Gestione del conflitto di interessi, incluso pantouflage (ad esclusione del conflitto di interessi in fase di selezione del personale, approvvigionamento di beni, servizi e lavori e incarichi professionali, per cui si rinvia ai processi specifici)</t>
  </si>
  <si>
    <t>Ricezione di vantaggio indebito al fine di agevolare un determinato dipendente non evidenziando casistiche di conflitto di interessi a suo carico (anche con la finalità indiretta di ottenere vantaggi per l'azienda)</t>
  </si>
  <si>
    <t>- Organo amministrativo / Direttore generale (ove presente), a seconda delle rispettive competenze
- Responsabile risorse umane
- RPCT
- Referenti anticorruzione</t>
  </si>
  <si>
    <r>
      <t>- Codice etico di Gruppo
- PTPCT di Gruppo 
- PG 107 -  Procedura "Gestione due diligence"</t>
    </r>
    <r>
      <rPr>
        <b/>
        <sz val="9"/>
        <rFont val="Calibri"/>
        <family val="2"/>
        <scheme val="minor"/>
      </rPr>
      <t xml:space="preserve">
</t>
    </r>
    <r>
      <rPr>
        <sz val="9"/>
        <rFont val="Calibri"/>
        <family val="2"/>
        <scheme val="minor"/>
      </rPr>
      <t>- CCNL
- REG 22 - Regolamento sul divieto di pantouflage</t>
    </r>
  </si>
  <si>
    <t>- Dichiarazione dipendenti e Direttori Generali
- Due diligence svolta sui dipendenti (ove prevista)
- Nell'ipotesi di presenza di un conflitto di interessi deve essere inviata una comunicazione da parte del dipendente interessato al RPCT (per la Capogruppo) e al Referente anticorruzione (per le SOL)
- Istruttoria svolta dal Referente anticorruzione nei casi di conflitti di interesse riguardanti le SOL
- Parere rilasciato dal RPCT sia per i casi di conflitti di interesse emersi nelle SOL sia per quelli emersi nella Capogruppo</t>
  </si>
  <si>
    <t>Mancata evidenza della situazione di conflitto di interessi, nella gestione delle proprie mansioni, nei confronti di un determinato soggetto, al fine di agevolarlo</t>
  </si>
  <si>
    <t>Gestione delle attività ed incarichi extra-istituzionali</t>
  </si>
  <si>
    <t>Autorizzazione non dovuta ad un dipendente allo svolgimento di un incarico extra-istituzionale, dietro ricezione di vantaggio indebito, al fine di agevolarlo indebitamente (anche con la finalità indiretta di ottenere vantaggi per l'azienda)</t>
  </si>
  <si>
    <t>- CdA Capogruppo
- Organo amministrativo / Direttore generale (ove presente), a seconda delle rispettive competenze
- Responsabile risorse umane
- RPCT
- Referenti anticorruzione</t>
  </si>
  <si>
    <r>
      <t>- Codice etico di Gruppo
- PTPCT di Gruppo 
- PG 107 -  Procedura "Gestione due diligence"</t>
    </r>
    <r>
      <rPr>
        <b/>
        <sz val="9"/>
        <rFont val="Calibri"/>
        <family val="2"/>
        <scheme val="minor"/>
      </rPr>
      <t xml:space="preserve">
</t>
    </r>
    <r>
      <rPr>
        <sz val="9"/>
        <rFont val="Calibri"/>
        <family val="2"/>
        <scheme val="minor"/>
      </rPr>
      <t>- CCNL
- REG20 - Regolamento incarichi extra-istituzionali</t>
    </r>
  </si>
  <si>
    <t>- Dichiarazione dipendenti e Direttori Generali
- Due diligence svolta sui dipendenti (ove prevista)
- Richiesta incarichi extra istituzionali 
- Istruttoria svolta dal RPCT ovvero dal Referente anticorruzione
- Parere finale rilasciato dal RPCT
- Pubblicazione della documentazione e delle informazioni richieste dalla  normativa sulla trasparenza</t>
  </si>
  <si>
    <t>Svolgimento di attività extra-istituzionali in conflitto di interesse con l'attività svolta dalla Società</t>
  </si>
  <si>
    <t>Gestione dei premi al personale</t>
  </si>
  <si>
    <t>Riconoscimento di premi al personale non supportati da criteri oggettivi e da procedure interne, dietro ricezione di vantaggio indebito, al fine di agevolarli indebitamente (anche con la finalità indiretta di ottenere vantaggi per l'azienda)</t>
  </si>
  <si>
    <r>
      <t>- Codice etico di Gruppo
- PG 105 - Procedura "Gestione risorse umane" 
- Accordo di secondo livello per la regolamentazione del premio di risultato</t>
    </r>
    <r>
      <rPr>
        <b/>
        <sz val="9"/>
        <rFont val="Calibri"/>
        <family val="2"/>
        <scheme val="minor"/>
      </rPr>
      <t xml:space="preserve">
</t>
    </r>
    <r>
      <rPr>
        <sz val="9"/>
        <rFont val="Calibri"/>
        <family val="2"/>
        <scheme val="minor"/>
      </rPr>
      <t>- CCNL</t>
    </r>
  </si>
  <si>
    <t>- Tracciabilità della valutazione del personale effettuata con la metodologia definita nell'accordo di secondo livello per l'erogazione del premio di risultato
- Scheda di valutazione interna per la tracciabilità della valutazione di erogazione di eventuali premi individuali e lettera inviata al dipendente interessato dal premio
- Busta paga
- Pubblicazione della documentazione e delle informazioni richieste dalla  normativa sulla trasparenza</t>
  </si>
  <si>
    <t>Autorizzazione trasferte e verifica della documentazione</t>
  </si>
  <si>
    <t>Autorizzazione non dovuta allo svolgimento di missioni ad un dipendente e alterazione nella verifica della documentazione, dietro ricezione di vantaggio indebito, al fine di agevolarlo indebitamente (anche con la finalità indiretta di ottenere vantaggi per l'azienda)</t>
  </si>
  <si>
    <t>- Responsabile risorse umane / Resp. amministrativo
- Responsabili di Area</t>
  </si>
  <si>
    <t>- Autorizzazione allo svolgimento della trasferta
- Convocazione di gruppi di lavoro
- Nota spese
- Giustificativi di spesa</t>
  </si>
  <si>
    <t>Svolgimento di missioni per attività non inerenti alle funzioni istituzionali</t>
  </si>
  <si>
    <t>Affidamento di incarichi professionali</t>
  </si>
  <si>
    <t>Affidamento di incarichi a legali esterni per la rappresentanza e difesa in giudizio</t>
  </si>
  <si>
    <t>Consulenti</t>
  </si>
  <si>
    <t>M/A</t>
  </si>
  <si>
    <t xml:space="preserve">SI </t>
  </si>
  <si>
    <t>- Definizione di un fabbisogno di consulenza non effettivo, dietro ricezione di vantaggio indebito, al fine di effettuare un affidamento a soggetti predeterminati (anche con la finalità indiretta di ottenere vantaggi per l'azienda)
- Individuazione di uno strumento di affidamento agevolato, dietro ricezione di vantaggio indebito, al fine di effettuare un affidamento a soggetti predeterminati (anche con la finalità indiretta di ottenere vantaggi per l'azienda)
- Individuazione di un consulente già predeterminato a seguito di accordo illecito tra le parti (anche con la finalità indiretta di ottenere vantaggi per l'azienda)
- Evidenziare una prestazione non effettivamente eseguita, dietro ricezione di vantaggio indebito, al fine di agevolare la controparte (anche con la finalità indiretta di ottenere vantaggi per l'azienda)</t>
  </si>
  <si>
    <t>- Organo amministrativo / Direttore Generale (ove presente), a seconda delle rispettive competenze
- Responsabile ufficio legale, ove presente
- Responsabile dell'area interessata dal contenzioso</t>
  </si>
  <si>
    <t>- Codice etico di Gruppo
- Procedura PG 107 - Gestione due diligence
- REG06 - Regolamento di gruppo
- REG 22 - Regolamento sul divieto di pantouflage</t>
  </si>
  <si>
    <t>- Preventivo inviato dal professionista 
- Determina di affidamento
- Contratto sottoscritto con il professionista
- Pubblicazione della documentazione e delle informazioni richieste dalla  normativa sulla trasparenza
- Dichiarazione pantouflage consulenti 
- Dichiarazione consulenti
-  Due diligence consulenti
- Software per la gestione delle procedure di acquisto telematiche e per la gestione dell'albo fornitori
- Informazioni e documentazione richiesta al professionista in fase di iscrizione all'albo fornitori (quale visura camerale, soci, sedi, capacità economico finanziaria, etc...)</t>
  </si>
  <si>
    <t>Rischio da ridurre</t>
  </si>
  <si>
    <t>Approvazione di un Regolamento per l'affidamento di incarichi professionali a legali esterni per la rappresentanza e difesa in giudizio</t>
  </si>
  <si>
    <t>Personale per la predisposizione e verifica della documentazione</t>
  </si>
  <si>
    <t>1) Responsabile ufficio legale RetiAmbiente e relativo gruppo di lavoro (per l'elaborazione del documento)
2) Direttore Generale (per la verifica del documento)
3) CdA di RetiAmbiente S.p.A. (per l'approvazione del documento)</t>
  </si>
  <si>
    <t>Entro il 30/06/2025</t>
  </si>
  <si>
    <t>Approvazione della regolamentazione entro i tempi previsti</t>
  </si>
  <si>
    <t>Entro il 31/07/2025</t>
  </si>
  <si>
    <t>RFC</t>
  </si>
  <si>
    <t>- Finanziamento di condotte con finalità di terrorismo -  art. 270-quinquies.1 c.p.
- Autoriciclaggio - art. 648-ter .1 c.p.</t>
  </si>
  <si>
    <t>- Affidamento di consulenze a soggetti non qualificati, usati come veicoli per trasferire fondi
- Coinvolgimento di professionisti che operano in paesi considerati paradisi fiscali o con alti livelli di corruzione
- Uso di contratti professionali per nascondere finanziamenti a soggetti legati a terrorismo</t>
  </si>
  <si>
    <t>A) Approvazione di un Regolamento per l'affidamento di incarichi professionali a legali esterni per la rappresentanza e difesa in giudizio
B) Aggiornamento della Procedura PG 107 - Gestione due diligence integrandola con gli indicatori di anomalia definiti dalla UIF significativi per il processo di affidamento di incarichi professionali</t>
  </si>
  <si>
    <t>A
1) Responsabile ufficio legale RetiAmbiente e relativo gruppo di lavoro (per l'elaborazione del documento)
2) Direttore Generale (per la verifica del documento)
3) CdA di RetiAmbiente S.p.A. (per l'approvazione del documento)
B
Responsabile ufficio gare di RetiAmbiente e soggetto gestore</t>
  </si>
  <si>
    <t>A) Entro il 30/06/2025
B) Entro il 30/09/2025</t>
  </si>
  <si>
    <t>Aggiornamento della documentazione entro i termini stabiliti</t>
  </si>
  <si>
    <t>A) Entro il 31/07/2025
B) Entro il 31/12/2025</t>
  </si>
  <si>
    <t xml:space="preserve">A) RFC
B) OdV </t>
  </si>
  <si>
    <t>Affidamento di incarichi a professionisti esterni</t>
  </si>
  <si>
    <t>- Organo amministrativo / Direttore Generale (ove presente), a seconda delle rispettive competenze
- Responsabile ufficio acquisti/gare
- Responsabile dell'area richiedente l'affidamento</t>
  </si>
  <si>
    <t>Approvazione di un Regolamento per l'affidamento di incarichi professionali</t>
  </si>
  <si>
    <t>1) Responsabile ufficio gare RetiAmbiente e relativo gruppo di lavoro (per l'elaborazione del documento)
2) Direttore Generale (per la verifica del documento)
3) CdA di RetiAmbiente S.p.A. (per l'approvazione del documento)</t>
  </si>
  <si>
    <t>A) Approvazione di un Regolamento per l'affidamento di incarichi professionali
B) Aggiornamento della Procedura PG 107 - Gestione due diligence integrandola con gli indicatori di anomalia definiti dalla UIF significativi per il processo di affidamento di incarichi professionali</t>
  </si>
  <si>
    <t>A
1) Responsabile ufficio gare RetiAmbiente e relativo gruppo di lavoro (per l'elaborazione del documento)
2) Direttore Generale (per la verifica del documento)
3) CdA di RetiAmbiente S.p.A. (per l'approvazione del documento)
B
Responsabile ufficio gare di RetiAmbiente e soggetto gestore</t>
  </si>
  <si>
    <t>Affidamento di beni, servizi e lavori</t>
  </si>
  <si>
    <t>Programmazione acquisti</t>
  </si>
  <si>
    <t>Fornitori</t>
  </si>
  <si>
    <t>M/A, in alcuni casi (si rinvia al MOD01_PG107 per le diverse casistiche)</t>
  </si>
  <si>
    <t>Definizione di un fabbisogno non effettivo, dietro ricezione di vantaggio indebito, ma finalizzato ad agevolare indebitamente un affidamento verso una determinata controparte (anche con la finalità indiretta di ottenere vantaggi per l'azienda)</t>
  </si>
  <si>
    <t>- CdA / DG / Responsabile gare Capogruppo
- Organo amministrativo / Direttore Generale (ove presente), a seconda delle rispettive competenze
- Responsabile ufficio acquisti/gare
- Responsabile dell'area richiedente l'affidamento</t>
  </si>
  <si>
    <t>- Codice etico di Gruppo
- REG06 - Regolamento di gruppo
- REG05 - Regolamento degli approvvigionamenti infragruppo
- REG04 - Regolamento approvvigionamenti
- Procedura PG 107 - Gestione due diligence</t>
  </si>
  <si>
    <t>- Programma degli acquisti delle SOL
- Piano annuale delle gare
- Pubblicazione del programma degli acquisti sulla base delle previsioni della normativa sulla trasparenza</t>
  </si>
  <si>
    <t>Rischio di frazionamento artificioso oppure che il calcolo del valore stimato dell’appalto sia alterato in modo tale da non superare il valore previsto per l’affidamento diretto</t>
  </si>
  <si>
    <t>Gestione elenco fornitori</t>
  </si>
  <si>
    <t>Alterazione della verifica di un OE in fase di abilitazione all'albo fornitori, dietro ricezione di vantaggio indebito, al fine di non far riscontrare carenze che potrebbero comprometterne l'iscrizione ovvero il mantenimento dell'iscrizione all'albo (anche con la finalità indiretta di ottenere vantaggi per l'azienda)</t>
  </si>
  <si>
    <t xml:space="preserve"> Responsabile ufficio acquisti/gare RetiAmbiente</t>
  </si>
  <si>
    <t>- Codice etico di Gruppo
- REG13 - Regolamento albo fornitori
- Procedura PG 107 - Gestione due diligence 
- REG 22 - Regolamento sul divieto di pantouflage</t>
  </si>
  <si>
    <t>- Software per la gestione dell'albo fornitori
- Dichiarazioni rilasciate dagli operatori economici</t>
  </si>
  <si>
    <t>Gestione affidamenti diretti con la richiesta di un solo preventivo</t>
  </si>
  <si>
    <t>- Richiesta di acquisto di beni, servizi, lavori non necessari al funzionamento della struttura bensì per selezionare indebitamente un determinato fornitore, dietro ricezione di vantaggio indebito (anche con la finalità indiretta di ottenere vantaggi per l'azienda)
- Affidamento degli incarichi di RUP al medesimo soggetto, dietro ricezione di vantaggio indebito, per favorire l'affidamento a specifici operatori economici (anche con la finalità indiretta di ottenere vantaggi per l'azienda)
- Utilizzo di strumenti di affidamento più agevolati, dietro ricezione di vantaggio indebito, al fine di favorire un determinato OE (anche con la finalità indiretta di ottenere vantaggi per l'azienda)
- Definizione di criteri di aggiudicazione ad hoc (specifici) per favorire determinati soggetti ed imprese nell'aggiudicazione, dietro ricezione di vantaggio indebito (anche con la finalità indiretta di ottenere vantaggi per l'azienda)
- Divulgazione di informazioni sulle offerte pervenute a terzi soggetti interessati all'aggiudicazione della fornitura, dietro ricezione di vantaggio indebito, al fine di agevolarli indebitamente (anche con la finalità indiretta di ottenere vantaggi per l'azienda)
- Omesso controllo ovvero mancata applicazione delle disposizioni vigenti in materia di autorizzazione del sub-appalto, dietro ricezione di vantaggio indebito, al fine di agevolare un determinato OE (anche con la finalità indiretta di ottenere vantaggi per l'azienda)
- Autorizzare lavori, servizi e beni non eseguiti, prestatati, consegnati ovvero difformemente rispetto a quanto concordato, dietro ricezione di vantaggio indebito, al fine di agevolare l'OE (anche con la finalità indiretta di ottenere vantaggi per l'azienda)</t>
  </si>
  <si>
    <t>- Organo amministrativo / Direttore Generale (ove presente)/Procuratori, a seconda delle rispettive competenze
- Responsabile ufficio acquisti/gare
- Responsabile dell'area richiedente l'affidamento
- RUP ed eventuali responsabili di fase
- DEC/DL</t>
  </si>
  <si>
    <t>- Codice etico di Gruppo
- REG06 - Regolamento di gruppo
- REG04 - Regolamento approvvigionamenti
- Procedura PG 107 - Gestione due diligence
- REG 22 - Regolamento sul divieto di pantouflage</t>
  </si>
  <si>
    <t>- Richiesta di acquisto
- Preventivi inviati dal fornitore
- Richieste di offerta inviate dalla Società
- Determina di aggiudicazione
- Contratto / lettera commerciale / ordine con il fornitore
- Dichiarazione conflitto interessi DEC_DL
- Dichiarazione di assenza di conflitto di interessi del RUP
- Pubblicazione della documentazione e delle informazioni richieste dalla  normativa sulla trasparenza
- Software per la gestione delle procedure di acquisto telematiche e per la gestione dell'albo fornitori
- Informazioni e documentazione richiesta all'OE in fase di iscrizione all'albo fornitori (quale visura camerale, soci, sedi, capacità economico finanziaria, etc...)</t>
  </si>
  <si>
    <t xml:space="preserve">- Rischio di frazionamento artificioso oppure che il calcolo del valore stimato dell’appalto sia alterato in modo tale da non superare il valore previsto per l’affidamento diretto
- Affidamenti ricorrenti al medesimo operatore economico della stessa tipologia di Common procurement vocabulary (CPV), quando, in particolare, la somma di tali affidamenti superi la soglia di 140 mila euro
- Condizionamento dell’intera procedura di affidamento ed esecuzione dell’appalto attraverso la nomina di un Responsabile Unico di Progetto (RUP) non in possesso di adeguati requisiti di professionalità ai sensi dell’art. 15, d.lgs. 36/2023 e allegato I.2 al medesimo decreto
- Mancata comunicazione, da parte dei soggetti coinvolti nei processi di acquisto, di conflitto di interessi con un OE
- Mancata rotazione degli operatori economici, secondo il criterio dei successivi due affidamenti ex art. 49, commi 2 e 4 del Codice, chiamati a partecipare 
- Valutazione delle offerte da parte di soggetti soggetti con conflitti di interessi verso gli OE </t>
  </si>
  <si>
    <t>- Finanziamento di condotte con finalità di terrorismo -  art. 270-quinquies.1 c.p.
- Ricettazione - art. 648 c.p.
- Autoriciclaggio - art. 648-ter .1 c.p.</t>
  </si>
  <si>
    <t>- Uso di contratti di approvvigionamento per nascondere finanziamenti a soggetti legati a terrorismo
- Utilizzo di fornitori di comodo, inesistenti o collegati a soggetti sospetti
- Coinvolgimento di intermediari non giustificati dalle esigenze operative, utilizzati per canalizzare denaro verso soggetti o entità collegate a gruppi criminali
- Redazione di contratti con termini poco chiari per mascherare operazioni di riciclaggio
- Transazioni con fornitori situati in paesi con normative antiriciclaggio deboli o non cooperative</t>
  </si>
  <si>
    <t>Aggiornamento della Procedura PG 107 - Gestione due diligence integrandola con gli indicatori di anomalia definiti dalla UIF significativi per il processo di affidamento di beni, servizi e lavori</t>
  </si>
  <si>
    <t>Responsabile ufficio gare di RetiAmbiente e soggetto gestore</t>
  </si>
  <si>
    <t>Entro il 30/09/2025</t>
  </si>
  <si>
    <t>Entro il 31/12/2025</t>
  </si>
  <si>
    <t xml:space="preserve">OdV </t>
  </si>
  <si>
    <t>Gestione affidameti diretti con la richiesta di più preventivi</t>
  </si>
  <si>
    <t>- Codice etico di Gruppo
- REG06 - Regolamento di gruppo
- REG04 - Regolamento approvvigionamenti
- Procedura PG 107 - Gestione due diligence
- REG19 - Regolamento commissioni e seggio di gara
- REG 22 - Regolamento sul divieto di pantouflage</t>
  </si>
  <si>
    <t>- Richiesta di acquisto
- Preventivi inviati dai fornitori
- Richieste di offerta inviate dalla Società
- Determina di aggiudicazione
- Contratto / lettera commerciale / ordine con il fornitore
- Dichiarazione conflitto interessi DEC_DL
- Dichiarazione di assenza di conflitto di interessi del RUP
- Pubblicazione della documentazione e delle informazioni richieste dalla  normativa sulla trasparenza
- Software per la gestione delle procedure di acquisto telematiche e per la gestione dell'albo fornitori
- Informazioni e documentazione richiesta all'OE in fase di iscrizione all'albo fornitori (quale visura camerale, soci, sedi, capacità economico finanziaria, etc...)</t>
  </si>
  <si>
    <t>- Uso di contratti di approvvigionamento per nascondere finanziamenti a soggetti legati a terrorismo
- Utilizzo di fornitori di comodo, inesistenti o collegati a soggetti sospetti
- Coinvolgimento di intermediari non giustificati dalle esigenze operative, utilizzati per canalizzare denaro verso soggetti o entità collegate a gruppi criminali
- Gare d'appalto o processi di selezione non trasparenti che potrebbero favorire entità coinvolte in attività illecite
- Redazione di contratti con termini poco chiari per mascherare operazioni di riciclaggio
- Transazioni con fornitori situati in paesi con normative antiriciclaggio deboli o non cooperative</t>
  </si>
  <si>
    <t>Gestione procedure negoziate</t>
  </si>
  <si>
    <t>- Organo amministrativo / Direttore Generale (ove presente)/Procuratori, a seconda delle rispettive competenze
- Responsabile ufficio acquisti/gare
- Responsabile dell'area richiedente l'affidamento
- RUP ed eventuali responsabili di fase
- DEC/DL
- Commissione / seggio di gara</t>
  </si>
  <si>
    <t>- Codice etico di Gruppo
- REG06 - Regolamento di gruppo
- Procedura PG 107 - Gestione due diligence
- REG04 - Regolamento approvvigionamenti
- REG19 - Regolamento commissioni e seggio di gara
- REG 22 - Regolamento sul divieto di pantouflage</t>
  </si>
  <si>
    <t>- Richiesta di acquisto
- Richieste di offerta inviate dalla Società
- Preventivi inviati dai fornitori
- Documentazione di gara
- Determina a contrarre
- Determina di aggiudicazione
- Contratto con il fornitore
- Commissione / seggio di gara
- Dichiarazione commissione/seggio di gara
- Verbali seggio/commissione di gara
- Dichiarazione conflitto interessi DEC_DL
- Dichiarazione di assenza di conflitto di interessi del RUP
- Pubblicazione della documentazione e delle informazioni richieste dalla  normativa sulla trasparenza
- Software per la gestione delle procedure di acquisto telematiche e per la gestione dell'albo fornitori
- Informazioni e documentazione richiesta agli OE in fase di partecipazione alla procedura di gara (quale visura camerale, soci, sedi, capacità economico finanziaria, etc...)</t>
  </si>
  <si>
    <t>- Affidamenti ricorrenti al medesimo operatore economico della stessa tipologia di Common procurement vocabulary (CPV)
- Condizionamento dell’intera procedura di affidamento ed esecuzione dell’appalto attraverso la nomina di un Responsabile Unico di Progetto (RUP) non in possesso di adeguati requisiti di professionalità ai sensi dell’art. 15, d.lgs. 36/2023 e allegato I.2 al medesimo decreto
- Mancata comunicazione, da parte dei soggetti coinvolti nei processi di acquisto, di conflitto di interessi con un OE
- Mancata rotazione degli operatori economici, secondo il criterio dei successivi due affidamenti ex art. 49, commi 2 e 4 del Codice, chiamati a partecipare 
- Valutazione delle offerte da parte di soggetti soggetti con conflitti di interessi verso gli OE 
- Abuso del ricorso alla procedura negoziata di cui agli artt. 76 in assenza del ricorrere delle condizioni e in particolare:
a) dell’unicità dell’operatore economico (comma 2, lett. b)
b) dell’estrema urgenza da eventi imprevedibili dalla stazione appaltante (comma 2, lett. c)</t>
  </si>
  <si>
    <t>Gestione procedure aperte</t>
  </si>
  <si>
    <t>- Richiesta di acquisto di beni, servizi, lavori non necessari al funzionamento della struttura bensì per selezionare indebitamente un determinato fornitore, dietro ricezione di vantaggio indebito (anche con la finalità indiretta di ottenere vantaggi per l'azienda)
- Affidamento degli incarichi di RUP al medesimo soggetto, dietro ricezione di vantaggio indebito, per favorire l'affidamento a specifici operatori economici (anche con la finalità indiretta di ottenere vantaggi per l'azienda)
- Definizione di criteri di aggiudicazione ad hoc (specifici) per favorire determinati soggetti ed imprese nell'aggiudicazione, dietro ricezione di vantaggio indebito (anche con la finalità indiretta di ottenere vantaggi per l'azienda)
- Divulgazione di informazioni sulle offerte pervenute a terzi soggetti interessati all'aggiudicazione della fornitura, dietro ricezione di vantaggio indebito, al fine di agevolarli indebitamente (anche con la finalità indiretta di ottenere vantaggi per l'azienda)
- Omesso controllo ovvero mancata applicazione delle disposizioni vigenti in materia di autorizzazione del sub-appalto, dietro ricezione di vantaggio indebito, al fine di agevolare un determinato OE (anche con la finalità indiretta di ottenere vantaggi per l'azienda)
- Autorizzare lavori, servizi e beni non eseguiti, prestatati, consegnati ovvero difformemente rispetto a quanto concordato, dietro ricezione di vantaggio indebito, al fine di agevolare l'OE (anche con la finalità indiretta di ottenere vantaggi per l'azienda)</t>
  </si>
  <si>
    <t>- Richiesta di acquisto
- Preventivi inviati dai fornitori
- Documentazione di gara
- Determina a contrarre
- Determina di aggiudicazione
- Contratto con il fornitore
- Commissione / segigo di gara
- Dichiarazione commissione/seggio di gara
- Verbali seggio/commissione di gara
- Dichiarazione conflitto interessi DEC_DL
- Dichiarazione di assenza di conflitto di interessi del RUP
- Pubblicazione della documentazione e delle informazioni richieste dalla  normativa sulla trasparenza
- Software per la gestione delle procedure di acquisto telematiche e per la gestione dell'albo fornitori
- Informazioni e documentazione richiesta agli OE in fase di partecipazione alla procedura di gara (quale visura camerale, soci, sedi, capacità economico finanziaria, etc...)</t>
  </si>
  <si>
    <t xml:space="preserve">- Affidamenti ricorrenti al medesimo operatore economico della stessa tipologia di Common procurement vocabulary (CPV)
- Condizionamento dell’intera procedura di affidamento ed esecuzione dell’appalto attraverso la nomina di un Responsabile Unico di Progetto (RUP) non in possesso di adeguati requisiti di professionalità ai sensi dell’art. 15, d.lgs. 36/2023 e allegato I.2 al medesimo decreto
- Mancata comunicazione, da parte dei soggetti coinvolti nei processi di acquisto, di conflitto di interessi con un OE
- Valutazione delle offerte da parte di soggetti soggetti con conflitti di interessi verso gli OE </t>
  </si>
  <si>
    <t>Gestione acquisti in somma urgenza</t>
  </si>
  <si>
    <t>- Richiesta di acquisto di beni, servizi, lavori non necessari al funzionamento della struttura bensì per selezionare indebitamente un determinato fornitore, dietro ricezione di vantaggio indebito (anche con la finalità indiretta di ottenere vantaggi per l'azienda)
- Affidamento degli incarichi di RUP al medesimo soggetto, dietro ricezione di vantaggio indebito, per favorire l'affidamento a specifici operatori economici (anche con la finalità indiretta di ottenere vantaggi per l'azienda)
- Utilizzo di strumenti di affidamento più agevolati, quali l'affidamento in urgenza, dietro ricezione di vantaggio indebito, al fine di favorire un determinato OE (anche con la finalità indiretta di ottenere vantaggi per l'azienda)
- Definizione di criteri di aggiudicazione ad hoc (specifici) per favorire determinati soggetti ed imprese nell'aggiudicazione, dietro ricezione di vantaggio indebito (anche con la finalità indiretta di ottenere vantaggi per l'azienda)
- Divulgazione di informazioni sulle offerte pervenute a terzi soggetti interessati all'aggiudicazione della fornitura, dietro ricezione di vantaggio indebito, al fine di agevolarli indebitamente (anche con la finalità indiretta di ottenere vantaggi per l'azienda)
- Omesso controllo ovvero mancata applicazione delle disposizioni vigenti in materia di autorizzazione del sub-appalto, dietro ricezione di vantaggio indebito, al fine di agevolare un determinato OE (anche con la finalità indiretta di ottenere vantaggi per l'azienda)
- Autorizzare lavori, servizi e beni non eseguiti, prestatati, consegnati ovvero difformemente rispetto a quanto concordato, dietro ricezione di vantaggio indebito, al fine di agevolare l'OE (anche con la finalità indiretta di ottenere vantaggi per l'azienda)</t>
  </si>
  <si>
    <t>- Codice etico di Gruppo
- REG06 - Regolamento di gruppo
- REG04 - Regolamento approvvigionamenti
- Procedura PG 107 - Gestione due diligence</t>
  </si>
  <si>
    <t>- Determina di aggiudicazione
- Dichiarazione conflitto interessi DEC_DL
- Dichiarazione di assenza di conflitto di interessi del RUP
- Documentazione richiesta dal d.lgs. 36/2023 per gli acquisti in somma urgenza
- Pubblicazione della documentazione e delle informazioni richieste dalla  normativa sulla trasparenza
- Software per la gestione delle procedure di acquisto telematiche e per la gestione dell'albo fornitori</t>
  </si>
  <si>
    <t>Gestione omaggi, spese di rappresentanza, sponsorizzazioni ed erogazioni liberali</t>
  </si>
  <si>
    <t>Gestione omaggi</t>
  </si>
  <si>
    <t>Dipendenti / Amministratori / Soggetti esterni alla Società (es. consulenti, fornitori, rappresentanti della PA)</t>
  </si>
  <si>
    <t>SI (in alcuni casi, es fornitori, consulenti)</t>
  </si>
  <si>
    <t>SI (in alcuni casi, es. rappresentanti della PA)</t>
  </si>
  <si>
    <t>- Ricezione di omaggi quale scambio di utilità indebita per favorire un determinato soggetto (es. nell'aggiudicazione di affidamenti, in fase di assunzione o per altro atto)
- Rischio che le elergizioni di omaggi siano rivolte a pubblici ufficiali o incaricati di pubblico servizio ovvero a soggetti privati che hanno rapporti diretti con la Società, allo scopo esclusivo di alterarne significativamente l’indipendenza di giudizio e di procurare alla Società un vantaggio ingiusto</t>
  </si>
  <si>
    <t>Organo amministrativo / Direttore Generale (ove presente)</t>
  </si>
  <si>
    <t>- Codice etico di gruppo
- REG16 - Regolamento omaggi e spese di rappresentanza
- Procedura PG 107 - Gestione due diligence</t>
  </si>
  <si>
    <t>- Documentazione fiscale dell'omaggio
- Registrazione dei beneficiari degli omaggi</t>
  </si>
  <si>
    <t>Sostenimento di spese di rappresentanza</t>
  </si>
  <si>
    <t>Soggetti esterni alla Società (es. consulenti, fornitori, rappresentanti della PA)</t>
  </si>
  <si>
    <t>Rischio che elargizioni siano rivolte a pubblici ufficiali o incaricati di pubblico servizio ovvero a soggetti privati che hanno rapporti diretti con la Società, allo scopo esclusivo di alterarne significativamente l’indipendenza di giudizio e di procurare alla Società un vantaggio ingiusto</t>
  </si>
  <si>
    <t>- Organo amministrativo / Direttore Generale (ove presente)
- Responsabile amministrazione (in fase di rendicontazione)</t>
  </si>
  <si>
    <t>- Documentazione fiscale della spesa di rappresentanza
- Modulo Spese di rappresentanza
- Autorizzazione/ratifica al sostenimento di spese di rappresentanza per i dipendenti</t>
  </si>
  <si>
    <t>Sostenimento della spesa e qualificazione di quest'ultima quale spesa di rappresentanza anche se sostenuta per finalità personali e non per motivi legati all'attività istituzionale</t>
  </si>
  <si>
    <t>Erogazione di sponsorizzazioni ed erogazioni liberali</t>
  </si>
  <si>
    <t>Beneficiari delle sponsorizzazioni, contributi ed erogazioni liberali</t>
  </si>
  <si>
    <t>SI (in alcuni casi enti pubblici)</t>
  </si>
  <si>
    <t>Indebito riconoscimento di contributi, sussidi e somme di denaro a soggetti terzi, dietro ricezione di vantaggio indebito, al fine di agevolarli indebitamente (anche con la finalità indiretta di ottenere vantaggi per l'azienda)</t>
  </si>
  <si>
    <t>- DG Capogruppo
- Organo amministrativo / Direttore Generale (ove presente)
- Responsabile comunicazione</t>
  </si>
  <si>
    <t>- Codice etico di gruppo
- Procedura PG 107 - Gestione due diligence
- REG07 - Regolamento sponsorizzazioni
- REG06 - Regolamento di gruppo</t>
  </si>
  <si>
    <t>- Dichiarazione sponsorizzazioni
- Due diligence sponsorizzazioni
- Budget contenente la cifra destinata alle sponsorizzazioni
- Richiesta di sponsorizzazione / erogazione liberale
- Accordi sponsorizzazione / lettera di concessione di un'erogazione liberale
- Evidenze documentali dell'evento sponsorizzato
- Pubblicazione della documentazione e delle informazioni richieste dalla  normativa sulla trasparenza</t>
  </si>
  <si>
    <t>- Finanziamento di condotte con finalità di terrorismo -  art. 270-quinquies.1 c.p.
- Ricettazione - art. 648 c.p.
- Riciclaggio - art. 648-bis c.p.
- Impiego di denaro, beni o utilità di provenienza illecita - art. 648-ter c.p.
- Autoriciclaggio - art. 648-ter .1 c.p.</t>
  </si>
  <si>
    <t>- Erogazioni liberali / sponsorizzazioni apparentemente lecite a enti che agiscono come canali per finanziare gruppi criminali e terroristici
- Erogazioni liberali / sponsorizzazioni ad enti di comodo che non esistono realmente o non operano per gli scopi dichiarati
- Fondi erogati a intermediari che poi li trasferiscono a soggetti terzi non dichiarati
- Importi superiori al necessario per un evento o una sponsorizzazione per mascherare trasferimenti illeciti
- Transazioni indirizzate a beneficiari in paesi con debole normativa antiriciclaggio o noti per il finanziamento del terrorismo</t>
  </si>
  <si>
    <t>Aggiornamento della Procedura PG 107 - Gestione due diligence integrandola con gli indicatori di anomalia definiti dalla UIF significativi per il processo di erogazione di sponsorizzazioni ed erogazioni liberali</t>
  </si>
  <si>
    <t>Responsabile comunicazione di RetiAmbiente e soggetto gestore</t>
  </si>
  <si>
    <t>Gestione contabilità</t>
  </si>
  <si>
    <t>Ricezione e contabilizzazione fatture passive</t>
  </si>
  <si>
    <t>Fornitori, consulenti, beneficiari di sponsorizzazioni, etc.</t>
  </si>
  <si>
    <t>Alterazione dei dati di fatturazione, dietro ricezione di vantaggio indebito, al fine di agevolare indebitamente la controparte (anche con la finalità indiretta di ottenere vantaggi per l'azienda)</t>
  </si>
  <si>
    <t>- Responsabile amministrazione
- Responsabile di area che ha gestito la fase precedente del ciclo passivo</t>
  </si>
  <si>
    <t>- Codice etico di gruppo
- Manuale del controllo di gestione
- REG14 - Regolamento per la gestione finanziaria
- Procedura PG 107 - Gestione due diligence</t>
  </si>
  <si>
    <t>- Software di gestione della contabilità
- Validazione delle prestazioni ricevute dai fornitori
- Fatture passive
- Informazioni e documentazione richiesta al fornitore /consulente in fase di iscrizione all'albo fornitori (quale visura camerale, soci, sedi, capacità economico finanziaria, etc...)</t>
  </si>
  <si>
    <t>Autoriciclaggio - art. 648-ter .1 c.p.</t>
  </si>
  <si>
    <t>- Ricezione di fatture per importi superiori al valore reale dei beni, servizi, lavori, incarichi per giustificare trasferimenti di denaro
- Ricezione di fatture per prestazioni mai eseguite per giustificare trasferimenti di denaro</t>
  </si>
  <si>
    <t>- Codice etico di gruppo
- Manuale del controllo di gestione
- REG14 - Regolamento per la gestione finanziaria
- Procedura PG 107 - Gestione due diligence
- REG13 - Regolamento albo fornitori</t>
  </si>
  <si>
    <t>Aggiornamento del REG14 - Regolamento per la gestione finanziaria integrandolo con gli indicatori di anomalia definiti dalla UIF significativi per il processo di gestione della contabilità</t>
  </si>
  <si>
    <t>Responsabile AMFC RetiAmbiente e soggetto gestore</t>
  </si>
  <si>
    <t>1Entro il 30/04/2025</t>
  </si>
  <si>
    <t>Emissione fatture attive ai Comuni soci legate al contratto di servizio</t>
  </si>
  <si>
    <t>Comuni soci</t>
  </si>
  <si>
    <t>B</t>
  </si>
  <si>
    <t>Alterazione dei dati di fatturazione, dietro ricezione di vantaggio indebito, al fine di agevolare indebitamente la controparte (anche con lo scopo di ottenere vantaggi per la Società nella gestione di altre attività aziendali)</t>
  </si>
  <si>
    <t>- Responsabile amministrazione
- DEC contratto di servizio</t>
  </si>
  <si>
    <t>- Codice etico di gruppo
- Manuale del controllo di gestione
- Contratto di servizio fra RetiAmbiente ed ATO Toscana Costa 
- Procedura PG 107 - Gestione due diligence</t>
  </si>
  <si>
    <t>- Software di gestione della contabilità
- Fatture attive</t>
  </si>
  <si>
    <t>Emissione fatture attive a RetiAmbiente legate al contratto di servizio</t>
  </si>
  <si>
    <t xml:space="preserve">RetiAmbiente </t>
  </si>
  <si>
    <t>- Codice etico di gruppo
- Manuale del controllo di gestione
- Contratto di servizio fra RetiAmbiente ed ATO Toscana Costa e fra RetiAmbiente e le SOL
- Procedura PG 107 - Gestione due diligence</t>
  </si>
  <si>
    <t>Gestione fatture attive e passive infragruppo</t>
  </si>
  <si>
    <t>Società del gruppo</t>
  </si>
  <si>
    <t>- Responsabile amministrazione
- Responsabile dell'area che gestisce i servizi infragruppo</t>
  </si>
  <si>
    <t>- Codice etico di gruppo
- Manuale del controllo di gestione
- Contratti stipulati fra RetiAmbiente e le SOL
- Procedura PG 107 - Gestione due diligence
- REG 06 - Regolamento di gruppo</t>
  </si>
  <si>
    <t>Emissione fatture attive ai clienti per servizi commerciali</t>
  </si>
  <si>
    <t>Clienti</t>
  </si>
  <si>
    <t>Si (se il cliente è rappresentato da una PA)</t>
  </si>
  <si>
    <t>- Responsabile amministrazione
- Responsabile dei servizi commerciali</t>
  </si>
  <si>
    <t>- Codice etico di gruppo
- Manuale del controllo di gestione
- Procedura PG 107 - Gestione due diligence</t>
  </si>
  <si>
    <t>- Software di gestione della contabilità
- Fatture attive
- Offerte commerciali / contratti sottoscritti con i clienti</t>
  </si>
  <si>
    <t>Emissione di fatture per importi superiori al valore del servizio per giustificare trasferimenti di denaro</t>
  </si>
  <si>
    <t>Emissione fatture attive ai consorzi di filiera</t>
  </si>
  <si>
    <t>Consorzi di filiera</t>
  </si>
  <si>
    <t>- Responsabile amministrazione
- Responsabile aziendale che intrattiene i rapporti con i consorzi di filiera</t>
  </si>
  <si>
    <t>- Codice etico di gruppo
- Manuale del controllo di gestione
- Convenzioni sottoscritte con i consorzi di filiera
- Procedura PG 107 - Gestione due diligence</t>
  </si>
  <si>
    <t>- Software di gestione della contabilità
- Fatture attive
- Formulari</t>
  </si>
  <si>
    <t>Gestione finanziaria</t>
  </si>
  <si>
    <t>Gestione liquidazione compensi al personale</t>
  </si>
  <si>
    <t>- Inosservanza di regole procedurali, dietro ricezione di vantaggio indebito, per favorire il riconoscimento di vantaggi non dovuti a taluni dipendenti, es. pagamento di straordinari non eseguiti (anche con la finalità indiretta di ottenere vantaggi per l'azienda)
- Appropriazione di denaro aziendale</t>
  </si>
  <si>
    <t>- Responsabile risorse umane
- Responsabile Amministrativo</t>
  </si>
  <si>
    <t>- Codice etico di Gruppo
- REG14 - Regolamento per la gestione finanziaria</t>
  </si>
  <si>
    <t>- Elenco conti correnti e carte di credito aziendali
- Attività di riconciliazione dei saldi dei conti correnti
- Estratto conto bancario
- Registrazioni contabili
- Buste paga
- Distinta di pagamento</t>
  </si>
  <si>
    <t>- Peculato - art. 314 c.p.
- Indebita destinazione di denaro o cose mobili - art. 314-bis c.p.</t>
  </si>
  <si>
    <t>Appropriazione di denaro aziendale ovvero utilizzo di denaro aziendale per finalità diverse da quelle previste dalle disposizioni aziendali</t>
  </si>
  <si>
    <t>Liquidazione al personale delle spese attinenti alle trasferte</t>
  </si>
  <si>
    <t>Inosservanza delle norme e delle regole e procedure interne, dietro ricezione di vantaggio indebito, per prevedere il rimborso di spese non rimborsabili nei confronti di un determinato dipendente, al fine di agevolarlo indebitamente (anche con la finalità indiretta di ottenere vantaggi per l'azienda)</t>
  </si>
  <si>
    <t>- Codice etico di Gruppo
- REG14 - Regolamento per la gestione finanziaria
- Procedura PG 105 - Gestione risorse umane</t>
  </si>
  <si>
    <t>- Elenco conti correnti e carte di credito aziendali
- Attività di riconciliazione dei saldi dei conti correnti
- Estratto conto bancario
- Registrazioni contabili
- Nota spese
- Giustificativi di spesa
- Distinta di pagamento
- Busta paga (ove rimborsate le spese in tale modalità)</t>
  </si>
  <si>
    <t>Pagamento fatture passive</t>
  </si>
  <si>
    <t>- Pagamenti a fronte di acquisti inesistenti, dietro ricezione di vantaggio indebito, al fine di agevolare un fornitore (anche con la finalità indiretta di ottenere vantaggi per l'azienda)
- Pagamenti per ammontari superiori al valore della fattura effettiva, dietro ricezione di vantaggio indebito, al fine di agevolare un fornitore (anche con la finalità indiretta di ottenere vantaggi per l'azienda)
- Avvantaggiare un fornitore nei tempi di pagamento, dietro ricezione di vantaggio indebito (anche con la finalità indiretta di ottenere vantaggi per l'azienda)</t>
  </si>
  <si>
    <t>- Organo amministrativo / Direttore Generale (ove presente), a seconda delle rispettive competenze
- Responsabile Amministrativo</t>
  </si>
  <si>
    <t>- Codice etico di Gruppo
- REG14 - Regolamento per la gestione finanziaria
- Procedura PG 107 - Gestione due diligence</t>
  </si>
  <si>
    <t>- Elenco conti correnti e carte di credito aziendali
- Attività di riconciliazione dei saldi dei conti correnti
- Estratto conto bancario
- Registrazioni contabili
- Fatture passive, le quali devono contenere il CIG
- Modello di tracciabilità dei flussi finanziari
- Verifiche amministrative richieste dalla normativa (es. regolarità del DURC)
- Distinta di pagamento
- I pagamenti di anticipi ai fornitori devono essere adeguatamente motivati dal Responsabile dell’Area che necessità dell’acquisto e preventivamente
autorizzate dalla Direzione aziendale della Società
- Pubblicazione della documentazione e delle informazioni richieste dalla  normativa sulla trasparenza
- Informazioni e documentazione richiesta al forntiore in fase di iscrizione all'albo fornitori (quale visura camerale, soci, sedi, capacità economico finanziaria, etc...)</t>
  </si>
  <si>
    <t>- Finanziamento di condotte con finalità di terrorismo -  art. 270-quinquies.1 c.p.
- Riciclaggio - art. 648 bis c.p.
- Autoriciclaggio - art. 648 ter.1 c.p.
- Ricettazione - art. 648 c.p.
- Impiego di denaro, beni o utilità di provenienza illecita - art. 648 ter c.p.</t>
  </si>
  <si>
    <t>- Pagamento di fatture per importi superiori al valore reale dei beni, servizi, lavori, incarichi per giustificare trasferimenti di denaro
- Pagamento di fatture per prestazioni mai eseguite per giustificare trasferimenti di denaro</t>
  </si>
  <si>
    <t>Aggiornamento del REG14 - Regolamento per la gestione finanziaria integrandolo con gli indicatori di anomalia definiti dalla UIF significativi per il processo di gestione della finanziaria</t>
  </si>
  <si>
    <t>Gestione della cassa economale</t>
  </si>
  <si>
    <t>Dipendenti / Amministratori / Fornitori</t>
  </si>
  <si>
    <t>SI (nel caso di fornitori)</t>
  </si>
  <si>
    <t>Pagamenti in contanti a fronte di acquisti inesistenti, dietro ricezione di vantaggio indebito, per avvantaggiare un determinato fornitore (anche con la finalità indiretta di ottenere vantaggi per l'azienda)</t>
  </si>
  <si>
    <t>- Organo amministrativo / Direttore Generale (ove presente), a seconda delle rispettive competenze
- Responsabile e delegato/i cassa economale</t>
  </si>
  <si>
    <t>- Autorizzazione preventiva al sostenimento di spese in contanti da parte di soggetto dotato di idonei poteri
- Autorizzazione preventivia al sostenimento di spese in contanti di importo superiore al limite massimo definito nel regolamento per la gestione finanziaria
- Giustificativi di spesa
- Rendiconto delle somme incassate e versate
- Richiesta di anticipo fondi per spese in contanti
– Rimborso per spese in contanti
- Registrazioni contabili</t>
  </si>
  <si>
    <t>Utilizzo di contanti o strumenti finanziari difficili da monitorare per effettuare transazioni attive e passive</t>
  </si>
  <si>
    <t>Gestione carte di credito e di debito</t>
  </si>
  <si>
    <t>Pagamenti con carte di credito / di debito a fronte di acquisti inesistenti, dietro ricezione di vantaggio indebito, per avvantaggiare un determinato fornitore (anche con la finalità indiretta di ottenere vantaggi per l'azienda)</t>
  </si>
  <si>
    <t>- Titolare delle carte emesse
- Responsabile Amministrativo</t>
  </si>
  <si>
    <t>- Elenco conti correnti e carte di credito aziendali
- Attività di riconciliazione dei saldi dei conti correnti
- Giustificativi di spesa
- Estratto conto carta di credito/di debito
- Estratto conto bancario</t>
  </si>
  <si>
    <t>Gestione incassi dai comuni soci all'interno del contratto di servizio con ATO Toscana Costa</t>
  </si>
  <si>
    <t>Agevolazione impropria di una controparte, dietro ricezione di vantaggio indebito, in fase di riscontro dell'incasso (anche con la finalità indiretta di ottenere vantaggi per l'azienda)</t>
  </si>
  <si>
    <t>Responsabile Amministrativo</t>
  </si>
  <si>
    <t>- Elenco conti correnti e carte di credito aziendali
- Attività di riconciliazione dei saldi dei conti correnti
- Estratto conto bancario
- Registrazioni contabili
- Fatture attive</t>
  </si>
  <si>
    <t>Gestione incassi da RetiAmbiente all'interno del contratto di servizio con ATO Toscana Costa</t>
  </si>
  <si>
    <t>Società del Gruppo</t>
  </si>
  <si>
    <t>Gestione incassi da clienti per servizi commerciali</t>
  </si>
  <si>
    <t>- Finanziamento di condotte con finalità di terrorismo -  art. 270-quinquies.1 c.p.
- Autoriciclaggio - art. 648 ter.1 c.p.
- Ricettazione - art. 648 c.p.
- Impiego di denaro, beni o utilità di provenienza illecita - art. 648 ter c.p.</t>
  </si>
  <si>
    <t>Incassi di fatture per importi superiori al valore del servizio per giustificare trasferimenti di denaro</t>
  </si>
  <si>
    <t>Gestione incassi dai consorzi di filiera</t>
  </si>
  <si>
    <t>Contrazione di finanziamenti da istituti di credito</t>
  </si>
  <si>
    <t>Istituti finanziari</t>
  </si>
  <si>
    <t>- Corruzione tra privati - art. 2635 c.c.
- Istigazione alla corruzione tra privati - art. 2635-bis c.c.</t>
  </si>
  <si>
    <t>Corruzione della controparte al fine di far ottenere indebitamente finanziamenti alla Società anche in assenza delle condizioni richieste dall'istituto finanziario</t>
  </si>
  <si>
    <t>- Elenco conti correnti e carte di credito aziendali
- Contratto di finanziamento</t>
  </si>
  <si>
    <t>Gestione tariffazione</t>
  </si>
  <si>
    <t xml:space="preserve">Iscrizione al servizio, variazioni e cessazioni utenze </t>
  </si>
  <si>
    <t>Utenti tariffa</t>
  </si>
  <si>
    <t>SI (nel caso di utenti PA)</t>
  </si>
  <si>
    <t>Alterazione dei dati di iscrizione dell'utente, dietro ricezione di vantaggio indebito, al fine di agevolarlo indebitamente applicandogli una minore tariffa (anche con la finalità indiretta di ottenere vantaggi per l'azienda)</t>
  </si>
  <si>
    <t>Responsabile Tariffa</t>
  </si>
  <si>
    <t>- Codice etico di Gruppo
- Contratto di servizio ATO Toscana Costa e RetiAmbiente
- Regolamenti comunali
- Carta del servizio
- Procedura PG 107 - Gestione due diligence
- Procedura PG 108 - Tariffa rifiuti</t>
  </si>
  <si>
    <t>- Dichiarazioni presentate dagli utenti
- Software per la gestione della tariffa</t>
  </si>
  <si>
    <t xml:space="preserve">Gestione fatturazione utenze </t>
  </si>
  <si>
    <t>Modifica dei dati di fatturazione, dietro ricezione di vantaggio indebito, al fine di agevolare uno specifico utente, sospendendolo dalla fatturazione ovvero riconoscendogli degli importi inferiori a quelli dovuti (anche con la finalità indiretta di ottenere vantaggi per l'azienda)</t>
  </si>
  <si>
    <t>- Dichiarazioni presentate dagli utenti
- Software per la gestione della tariffa
- Fatture attive
- Dati dei conferimenti di indifferenziato, nel caso di tariffa puntuale</t>
  </si>
  <si>
    <t xml:space="preserve">Gestione incassi utenze </t>
  </si>
  <si>
    <t>Modifica dei dati di incasso, dietro ricezione di vantaggio indebito, al fine di agevolare uno specifico utente facendo riscontrate un incasso non effettivo eseguito ovvero per un importo diverso da quanto dovuto (anche con la finalità indiretta di ottenere vantaggi per l'azienda)</t>
  </si>
  <si>
    <t>- Dichiarazioni presentate dagli utenti
- Software per la gestione della tariffa
- Fatture attive
- Estratto conto bancario</t>
  </si>
  <si>
    <t xml:space="preserve">Gestione recupero crediti da fatturazione utenze </t>
  </si>
  <si>
    <t>Mancata attuazione delle procedure per il recupero crediti ovvero gestione difforme rispetto alla normativa e alla regolamentazione aziendale, dietro ricezione di vantaggio indebito, al fine di agevolare uno specifico utente (anche con la finalità indiretta di ottenere vantaggi per l'azienda)</t>
  </si>
  <si>
    <t>- Dichiarazioni presentate dagli utenti
- Software per la gestione della tariffa
- Fatture attive
- Estratto conto bancario
- Atti legati al recupero del credito</t>
  </si>
  <si>
    <t>Gestione contenzioso</t>
  </si>
  <si>
    <t xml:space="preserve">Gestione dei contenziosi giudiziali e definizione di accordi transattivi </t>
  </si>
  <si>
    <t>- Soggetti esterni (es. fornitori, clienti, PA)
- Dipendenti</t>
  </si>
  <si>
    <t>SI (se la controparte del contenzioso è rappresentata da una PA)</t>
  </si>
  <si>
    <t>Rischio di chiusura del contenzioso su basi immotivate, dietro ricezione di vantaggio indebito, al fine di agevolare la controparte (anche con la finalità indiretta di ottenere vantaggi per l'azienda)</t>
  </si>
  <si>
    <t>- Organo amministrativo / Direttore generale (ove presente), in relazione alle rispettive competenze
- Responsabile ufficio legale (ove presente)</t>
  </si>
  <si>
    <t>- Codice etico di Gruppo
- Procedura PG 107 - Gestione due diligence</t>
  </si>
  <si>
    <t>- Atti legati al contenzioso
- Incarichi conferiti a professionisti esterni per l'assistenza in giuizio della società</t>
  </si>
  <si>
    <t>Gestione societaria</t>
  </si>
  <si>
    <t xml:space="preserve">Nomina membri Organo Amministrativo </t>
  </si>
  <si>
    <t>Candidati per la nomina</t>
  </si>
  <si>
    <t xml:space="preserve">Nomina di un soggetto in quanto specificatamente indicato da una controparte quale scambio di utilità ovvero a seguito di accordo illecito con il diretto interessato </t>
  </si>
  <si>
    <t>Assemblea dei soci</t>
  </si>
  <si>
    <t>- Codice etico di Gruppo
- Statuto
- PTPCT di Gruppo
- Procedura PG 107 - Gestione due diligence</t>
  </si>
  <si>
    <t>- Verbali di assemblea
- Moduli 8, 9, 10, 11, 12, 13, 14, 15 allegati al Piano
- Pubblicazione sul sito internet aziendale delle informazioni richieste dalla normativa sulla trasparenza
- MOD08_PG 107 - Dichiarazione amministratori
- Due diligence amministratori</t>
  </si>
  <si>
    <t>Mancato svolgimento delle verifiche necessarie in tema di inconferibilità, incompatibilità e conflitto di interessi</t>
  </si>
  <si>
    <t>Gestione rimborsi spese organo amministrativo</t>
  </si>
  <si>
    <t>Organo amministrativo</t>
  </si>
  <si>
    <t>Riconoscimento di un rimborso di spese di trasferta non dovuto agli amministratori, dietro ricezione di vantaggio indebito, al  fine di agevolarli indebitamente (anche con la finalità indiretta di ottenere vantaggi per l'azienda)</t>
  </si>
  <si>
    <t>Responsabile amministrazione</t>
  </si>
  <si>
    <t>- Codice etico di Gruppo
- REG11 - Regolamento rimborsi spese amministratori</t>
  </si>
  <si>
    <t>- Tabella rimborsi chilometrici
- Nota spese
- Giustificativi delle spese 
- Pubblicazione della documentazione e delle informazioni richieste dalla  normativa sulla trasparenza</t>
  </si>
  <si>
    <t xml:space="preserve">Nomina Collegio sindacale </t>
  </si>
  <si>
    <t>- Codice etico di Gruppo
- Statuto</t>
  </si>
  <si>
    <t>- Verbali di assemblea
- Avviso pubblico per l'individuazione del collegio sindacale
- Pubblicazione della documentazione e delle informazioni richieste dalla  normativa sulla trasparenza</t>
  </si>
  <si>
    <t xml:space="preserve">Nomina Società di revisione </t>
  </si>
  <si>
    <t>- Verbali di assemblea
- Avviso pubblico per l'individuazione della società di revisione
- Pubblicazione della documentazione e delle informazioni richieste dalla  normativa sulla trasparenza</t>
  </si>
  <si>
    <t>Gestione dei rapporti con la Pubblica Amministrazione</t>
  </si>
  <si>
    <t>Ispezioni e controlli dalla P.A.</t>
  </si>
  <si>
    <t>Agenzia delle Entrate, ARERA, ATO Toscana Costa, Corte dei Conti, Guardia di Finanza, Ragioneria Generale dello Stato, ARPAT, ASL, Provincia, NOE, Vigili del Fuoco, Ispettorato del Lavoro, ecc… (ognuno per le attività di propria competenza)</t>
  </si>
  <si>
    <t>- Concussione - art. 317 c.p.
- Corruzione per l’esercizio della funzione - art. 318 c.p.
- Corruzione per un atto contrario ai doveri d’ufficio - art. 319 c.p.
- Circostanze aggravanti - art. 319-bis c.p.
- Corruzione in atti giudiziari - art. 319-ter c.p.
- Induzione indebita a dare o promettere utilità” ex art. 319-quater c.p.
- Corruzione di persona incaricata di un pubblico servizio - art. 320 c.p.
- Pene per il corruttore - art. 321 c.p.
- Istigazione alla corruzione - art. 322 c.p.
- Peculato, concussione, induzione indebita a dare o promettere utilità, corruzione e istigazione alla corruzione di membri delle Corti internazionali o degli organi delle Comunità europee o di assemblee parlamentari internazionali o di organizzazioni internazionali e di funzionari delle Comunità europee e di Stati esteri - art. 322-bis c.p.
- Traffico di influenze illecite - art. 346-bis c.p.</t>
  </si>
  <si>
    <t>Offerta di denaro o altra utilità a favore di Pubblici Ufficiali o incaricati di pubblico servizio per indirizzare indebitamente gli esiti delle verifiche ispettive a vantaggio della Società</t>
  </si>
  <si>
    <t>- Organo amministrativo / Direttore generale, a seconda delle rispettive competenze
- Responsabile dell'area sottoposto ad ispezione</t>
  </si>
  <si>
    <t>- Codice etico di Gruppo
- REG15 - Regolamento per la gestione dei rapporti con la PA</t>
  </si>
  <si>
    <t>Verbali di ispezione</t>
  </si>
  <si>
    <t>Gestione del contratto di servizio con ATO Toscana Costa</t>
  </si>
  <si>
    <t>ATO Toscana Costa</t>
  </si>
  <si>
    <t>Offerta di denaro o altra utilità a favore di Pubblici Ufficiali o incaricati di pubblico servizio per favorire indebitamente la Società nella fase di cgestione del contratto di servizio ovvero in fase di affidamento del servizio stesso ovvero in fase di applicazione di penali per eventuali disservizi</t>
  </si>
  <si>
    <t>- Organo Amministrativo e direttore generale (ove presente), ognuno per quanto di propria competenza
- DEC del contratto di servizio con ATO</t>
  </si>
  <si>
    <t>- Codice etico di Gruppo
- Contratto di servizio fra ATO Toscana Costa e RetiAmbiente e fra quest'ultima e le SOL
- Disciplinare tecnico collegato al contratto di servizio
- Regolamento applicazione penali
- Carta dei servizi
- Regolamento TQRIF
- REG15 - Regolamento per la gestione dei rapporti con la PA
- Procedura PG 107 - Gestione due diligence</t>
  </si>
  <si>
    <t>- Sotware gestionale utilizzato per la programmazione e la validazione dei servizi
- Modulistica cartacea utilizzata in fase di erogazione dei servizi
- Reportistiche periodiche inviate dalle SOL circa le percentuali di erogazione del servizio rispetto a quanto pianificato
- Scadenziario adempimenti contratto di servizio
- Piano annuale delle attività
- Determine di ATO Toscana Costa</t>
  </si>
  <si>
    <t>Autorizzazioni/Licenze/Concessioni  rilasciate dalla PA</t>
  </si>
  <si>
    <t>Comuni, Provincia, SUAP, ecc… (ognuno per le attività di propria competenza)</t>
  </si>
  <si>
    <t>Offerta di denaro o altra utilità a favore di Pubblici Ufficiali o incaricati di pubblico servizio per favorire indebitamente la Società nella fase di richiesta di autorizzazioni / licenze / concessioni</t>
  </si>
  <si>
    <t>- Organo amministrativo / Direttore generale, a seconda delle rispettive competenze
- Responsabile dell'area interessata dalla richiesta di licenza/concessione/autorizzazione</t>
  </si>
  <si>
    <t>- Richiesta di autorizzazione inviata alla PA
- Comunicazioni intercorse con la PA
- Autorizzazione rilasciata dalla PA</t>
  </si>
  <si>
    <t>Finanziamenti agevolati/contributi in conto capitale o di esercizio ottenuti dalla PA</t>
  </si>
  <si>
    <t xml:space="preserve">UE, Stato, Regione, ATO Toscana Costa, ecc… </t>
  </si>
  <si>
    <t>Offerta di denaro o altra utilità a favore di Pubblici Ufficiali o incaricati di pubblico servizio per favorire indebitamente la Società nell'ottenimento di contributi, ovvero in fase di rendicontazione</t>
  </si>
  <si>
    <t>- Organo amministrativo / Direttore generale, a seconda delle rispettive competenze
- Responsabile dell'area interessata dalla richiesta di contributo
- Responsonsabili delle aree aziendali che contribuiscono alla predisposizione della documentazione di rendicontazione, ognuno per quanto di propria competenza
- RUP dei progetti PNRR
- Referente per monitoraggio sul portale Regis per PNRR</t>
  </si>
  <si>
    <t>- Richiesta di contributo inviata alla PA
- Accettazione / diniego ricevuta dalla PA
- Rendicontazione inviata alla PA
- Pubblicazione della documentazione e delle informazioni richieste dalla  normativa sulla trasparenza e di gestione dei contributi PNRR
- Invio dall'ufficio gare della Capogruppo, al RPCT e al RFC, di un documento di sintesi contenente le informazioni dei progetti PNRR, incluso l'elenco degli appalti affidati</t>
  </si>
  <si>
    <t>Gestione servizi informativi</t>
  </si>
  <si>
    <t>Consegna dispositivi informatici (PC, cellulari, tablet)</t>
  </si>
  <si>
    <t>Agevolazione indebita di un dipendente, dietro ricezione di vantaggio indebito, in occasione della consegna di dispositivi informatici (anche con la finalità indiretta di ottenere vantaggi per l'azienda)</t>
  </si>
  <si>
    <t>- Responsabile ICT
- Responsabili di area</t>
  </si>
  <si>
    <t>- Codice etico di Gruppo
- REG10 - Regolamento dotazioni ICT</t>
  </si>
  <si>
    <t>- Verbali di consegna
- Richiesta inviata dai responsabili di area al responsabile ICT per l'assegnazione di dotazioni informatiche ai dipendenti dell'area di propria competenza</t>
  </si>
  <si>
    <t>Appropriazione di beni aziendali ovvero utilizzo di questi ultimi per finalità diverse da quelle previste dalle disposizioni aziendali</t>
  </si>
  <si>
    <t>Utilizzo di applicativi e software e gestione dei dati aziendali</t>
  </si>
  <si>
    <t>- Agevolazione indebita di un dipendente, dietro ricezione di vantaggio indebito, in occasione della gestione dell'autorizzazione e dell'accesso ad applicativi aziendali (anche con la finalità indiretta di ottenere vantaggi per l'azienda)
- Accordi illeciti con soggetti interni e/o esterni alla Società consentendo loro l'accesso a dati aziendali riservati</t>
  </si>
  <si>
    <t>- Log informatici di autorizzazione e accesso utenti
- Richiesta inviata dai responsabili di area al responsabile ICT per l'abilitazione dei dipendenti di propria competenza all'uso di applicativi e cartelle di rete</t>
  </si>
  <si>
    <t>Gestione dei beni aziendali</t>
  </si>
  <si>
    <t>Utilizzo dei mezzi di trasporto aziendale e rifornimento carburante</t>
  </si>
  <si>
    <t>Agevolazione di un dipendente, dietro ricezione di vantaggio indebito, consentendo l'utilizzo di mezzi aziendali e/o il rifornimento di carburante per finalità estranee all'attività lavorativa (anche con la finalità indiretta di ottenere vantaggi per l'azienda)</t>
  </si>
  <si>
    <t>- Peculato - art. 314 c.p.
- Indebita destinazione di denaro o cose mobili - art. 314-bis c.p.
- Situazioni di cattiva amministrazione in cui, a prescindere dalla rilevanza penale del comportamento, vengano assunte decisioni contrarie all’interesse pubblico, sotto il profilo dell’imparzialità, della funzionalità ed economicità</t>
  </si>
  <si>
    <t>Utilizzo per fini personali di un mezzo aziendale ed effettuazione di rifornimenti di carburante per fini non legati all'attività lavorativa</t>
  </si>
  <si>
    <t>- Responsabile gestione mezzi
- Responsabile controllo consumi carburante</t>
  </si>
  <si>
    <t>- Codice etico di Gruppo
- REG09 - Regolamento gestione mezzi aziendali</t>
  </si>
  <si>
    <t>- Modulistica di assegnazione dei mezzi
- Registrazione, cartacea o elettronica, dell'utilizzo dei mezzi
- Report di verifica dei consumi e rifornimenti di carburante</t>
  </si>
  <si>
    <t>Gestione magazzini</t>
  </si>
  <si>
    <t xml:space="preserve">Gestione magazzino </t>
  </si>
  <si>
    <t>Dipendenti, utenti</t>
  </si>
  <si>
    <t>SI (utenti)</t>
  </si>
  <si>
    <t>Agevolazione di un dipendente, dietro ricezione di vantaggio indebito, consentendo l'utilizzo di beni aziendali per finalità estranee all'attività lavorativa (anche con la finalità indiretta di ottenere vantaggi per l'azienda)</t>
  </si>
  <si>
    <t>- Responsabile di area
- Responsabile di magazzino</t>
  </si>
  <si>
    <t>- Codice etico di Gruppo
- Regolamenti e procedure relativi al processo "Affidamento di beni, servizi e lavori"</t>
  </si>
  <si>
    <t>- Software utilizzati per la gestione del magazzino (carichi e scarichi)
- Modulistiche cartacee utilizzate al momento dell'acquisizione di pezzi di magazzino e di utilizzo dei prodotti prelevati</t>
  </si>
  <si>
    <t>Valutazione circa l'opportunità di approvazione di una procedura / regolamento / disposizioni per la gestione dei magazzini di beni</t>
  </si>
  <si>
    <t>Gruppo di lavoro appositamente costituito</t>
  </si>
  <si>
    <t>Verifica entro i termini previsti</t>
  </si>
  <si>
    <t>Entro il 31/01/2026</t>
  </si>
  <si>
    <t>Appropriazione di beni aziendali presenti in magazzino ovvero utilizzo di questi ultimi per finalità diverse da quelle previste dalle disposizioni aziendali</t>
  </si>
  <si>
    <t xml:space="preserve">Gestione laboratorio per analisi chimiche e microbiologiche </t>
  </si>
  <si>
    <t>- Predisposizione di offerte a condizioni agevolate, dietro ricezione di vantaggio indebito, al fine di favorire determinati clienti (anche con la finalità indiretta di ottenere vantaggi per l'azienda)
- Alterazione dei dati di analisi, dietro ricezione di vantaggio indebito, al fine di agevolare indebitamente un cliente nei risultati (anche con la finalità indiretta di ottenere vantaggi per l'azienda)
- Corruzione del verificatore incaricato della verifica sulla Società allo scopo di ottenere/mantenere l'accreditamento del laboratorio</t>
  </si>
  <si>
    <t>- Responsabile laboratorio
- Responsabili di area</t>
  </si>
  <si>
    <t>- Codice etico di Gruppo
- Codice deontologico che devono rispettare i dipendenti iscritti all'albo
- Procedura PG 107 - Gestione due diligence</t>
  </si>
  <si>
    <t>- Offerta inviata al cliente e accettata da quest'ultimo
- Listino prezzi
- Anonimizzazione dei campioni da analizzare
- Rapporto di analisi</t>
  </si>
  <si>
    <t>Mancata comunicazione di conflitto di interessi con il cliente del laboratorio</t>
  </si>
  <si>
    <t>Gestione servizi di Igiene Ambientale</t>
  </si>
  <si>
    <t>Gestione ispettorato ambientale</t>
  </si>
  <si>
    <t>- Utenze domestiche e non domestiche
- Amministrazione comunale - ATO Toscana Costa - RetiAmbiente (in merito alla gestione del contratto di servizio)</t>
  </si>
  <si>
    <t>Agevolazione indebita di un utente, dietro ricezione di vantaggio indebito, non elevando una sanzione nei suoi confronti nonostante il mancato rispetto di disposizioni normative e regolamentari (anche con la finalità indiretta di ottenere vantaggi per l'azienda)</t>
  </si>
  <si>
    <t xml:space="preserve">
'- Responsabile Ispettorato Ambientale
- Ispettore ambientale </t>
  </si>
  <si>
    <t>- Codice etico di Gruppo
- Regolamento comunale relativo all'attività svolta dall'ispettore ambientale
- Linee guida stabilite con il Comune di Livorno per lo svolgimento dell'attività di ispettore ambientale
- Procedura PG 107 - Gestione due diligence</t>
  </si>
  <si>
    <t>- Trasferimento dell'istruttoria a seguito dell'emissione di sanzioni alla polizia municipale
- Reportistica quotidiana predisposta dall'ispettore ambientale sulle attività svolte. Tale reportistica mensilmente viene inviata dal Resp. comunicazione ai vertici aziendali e all'amministrazione comunale</t>
  </si>
  <si>
    <t>Realizzazione dei servizi di igiene ambientale</t>
  </si>
  <si>
    <t>La controparte commerciale con cui è stato stipulato il contratto di servizio è ATO Toscana Costa. Tuttavia, il servizio viene erogato avendo quale controparte finale l'utenza domestica e non domestica</t>
  </si>
  <si>
    <t>SI (ATO Toscana Costa, RetiAmbiente, Utenti)</t>
  </si>
  <si>
    <t>SI (ATO Toscana Costa e RetiAmbiente)</t>
  </si>
  <si>
    <t>- Agevolazione indebita di un utente, dietro ricezione di vantaggio indebito, eseguendo il servizio in modo difforme dalla normativa e regolamentazione vigente. ad esempio in orari e giorni diversi da quanto previsto dalla programmazione aziendale (anche con la finalità indiretta di ottenere vantaggi per l'azienda)
- Agevolazione indebita di un utente, dietro ricezione di vantaggio indebito, accettando rifiuti non adeguati rispetto a quanto previsto dalla normativa e regolamentazione vigente (anche con la finalità indiretta di ottenere vantaggi per l'azienda)</t>
  </si>
  <si>
    <t>- Responsabile servizi igiene ambientale</t>
  </si>
  <si>
    <t>- Codice etico di Gruppo
- Contratto di servizio fra ATO Toscana Costa e RetiAmbiente e fra quest'ultima e le SOL
- Disciplinare tecnico collegato al contratto di servizio
- Carta dei servizi
- Regolamento TQRIF</t>
  </si>
  <si>
    <t>- Sotware gestionale utilizzato per la programmazione e la validazione dei servizi
- Modulistica cartacea utilizzata in fase di erogazione dei servizi
- Reportistiche periodiche inviate dalle SOL circa le percentuali di erogazione del servizio rispetto a quanto pianificato
- Piano annuale delle attività</t>
  </si>
  <si>
    <t>Gestione del conferimento dei rifiuti presso gli impianti e i CdR</t>
  </si>
  <si>
    <t>SI (in alcuni casi)</t>
  </si>
  <si>
    <t>- Agevolazione indebita di un utente, dietro ricezione di vantaggio indebito, accettando rifiuti non adeguati rispetto alla normativa e regolamentazione vigente (anche con la finalità indiretta di ottenere vantaggi per l'azienda)
- Agevolazione indebita di un soggetto, dietro ricezione di vantaggio indebito, accettando il conferimento di rifiuti anche se quest'ultimo non potrebbe conferirli, es. utente di un territorio non incluso nell'ambito tariffario di riferimento (anche con la finalità indiretta di ottenere vantaggi per l'azienda)</t>
  </si>
  <si>
    <t>Responsabile impianti e CdR</t>
  </si>
  <si>
    <t xml:space="preserve">- Codice etico di gruppo
- Contratto di servizio tra ATO Toscana Costa e RetiAmbiente e fra quest'ultima e le SOL
- Disciplinare tecnico collegato al contratto di servizio
- Carta dei servizi
- Regolamenti e procedure relativi al processo "Affidamento di beni, servizi e lavori"
- Regolamenti comunali per la gestione dei CDR </t>
  </si>
  <si>
    <t>- Software per la gestione dei rifiuti
- Pesatura dei rifiuti
- Formulari
- Formazione al personale sulla gestione dei rifiuti</t>
  </si>
  <si>
    <t>- Accettazione del conferimento di rifiuti non adeguati alla normativa e regolamentazione vigente a causa di un conflitto di interessi con il soggetto conferente
- Appropriazione indebito e/o utilizzo per fini personali dei rifiuti conferiti presso gli impianti e i centri di raccolta</t>
  </si>
  <si>
    <t>Gestione servizi commerciali</t>
  </si>
  <si>
    <t>Gestione del servizio di raccolta, trasporto e smaltimento rifiuti</t>
  </si>
  <si>
    <t>Si (nell'ipotesi in cui la controparte è rappresentata dall'amministrazione comunale)</t>
  </si>
  <si>
    <t>- Predisposizione di offerte a condizioni agevolate, dietro ricezione di vantaggio indebito, al fine di favorire determinati clienti (anche con la finalità indiretta di ottenere vantaggi per l'azienda)
- Ricezione d vantaggio indebito da parte del cliente al fine di agevolarlo non riscontrando l'esecuzione di servizi diversi rispetto a quanto contrattualizzato</t>
  </si>
  <si>
    <t>- Organo amministrativo / Direttore generale (ove presente) / Procuratore (ove presente), a seconda delle rispettive competenze
- Responsabile Servizi Commerciali</t>
  </si>
  <si>
    <t>- Codice etico di gruppo
- Procedura PG 107 - Gestione due diligence</t>
  </si>
  <si>
    <t>- Offerte commerciali / contratti con i clienti
- Formulari
- Dichiarazione clienti
- Due diligence clienti</t>
  </si>
  <si>
    <t>- Contratti per servizi intangibili che non vengono realmente erogati, utilizzati per giustificare movimenti di denaro
- Contratti con termini vaghi o difficili da monitorare, che mascherano transazioni sospette
- Acquisti ripetuti di servizi apparentemente inutili o non coerenti con il profilo del cliente</t>
  </si>
  <si>
    <t>Aggiornamento della Procedura PG 107 - Gestione due diligence integrandola con gli indicatori di anomalia definiti dalla UIF significativi per il processo di gestione dei servizi commerciali</t>
  </si>
  <si>
    <t>1, 2) Personale per la predisposizione e verifica della documentazione</t>
  </si>
  <si>
    <t>Direttore generale di RetiAmbiente e soggetto gestore</t>
  </si>
  <si>
    <t>Entro il 30/04/2025</t>
  </si>
  <si>
    <t>Gestione del servizio di derattizzazione, disinfestazione e disinfezione</t>
  </si>
  <si>
    <t>- Organo amministrativo / Direttore generale (ove presente) / Procuratore (ove presente), a seconda delle rispettive competenze
- Responsabile Servizi commerciali</t>
  </si>
  <si>
    <t>- Offerte commerciali / contratti con i clienti
- Modulistica di erogazione del servizio
- Dichiarazione clienti
- Due diligence clienti</t>
  </si>
  <si>
    <t>Gestione servizi cimiteriali</t>
  </si>
  <si>
    <t>Gestione operativa dei servizi cimiteriali</t>
  </si>
  <si>
    <t>-Amministrazione comunale
- Utenti dei servizi cimiteriali</t>
  </si>
  <si>
    <t xml:space="preserve">- Accordi illeciti tra gli utenti e gli operatori dei servizi cimiteriali affinchè questi ultimi svolgano attività di manutenzione a favore del singolo utente (anche con la finalità indiretta di ottenere vantaggi per l'azienda)
- Assegnazione di aree cimiteriali (locali, tombe, cappelle) in via privilegiata ad un utente, dietro ricezione di vantaggio indebito
- Ricezione di vantaggio indebito da parte di ditte esterne (es. imprese funebri) affinché vengano suggerite aglu utenti che facciano richiesta di informazioni
- Offerta di denaro o altra utilità a favore di Pubblici Ufficiali o incaricati di pubblico servizio per favorire indebitamente la Società nella fase di gestione del contratto di servizio ovvero in fase di affidamento del servizio stesso </t>
  </si>
  <si>
    <t>Responsabile servizi cimiteriali</t>
  </si>
  <si>
    <t>- Codice etico di Gruppo
- Contratto con l'amministrazione comunale per la gestione del servizio
- Procedura PG 107 - Gestione due diligence</t>
  </si>
  <si>
    <t>- Documentazione relativa alle estumulazioni/esumazioni
- Documentazione relativa all'assengazione dei posti all'interno del cimitero</t>
  </si>
  <si>
    <t>- Acquisizione impropria degli oggetti di valore presenti nelle tombe al momento dell'estumulazione/esumazione
- Acquisizione impropria dei beni di consumo presenti nel magazzino del cimitero ovvero utilizzo per fini personali</t>
  </si>
  <si>
    <t>Gestione dei rapporti con i consorzi di filiera</t>
  </si>
  <si>
    <t>Gestione dei rapporti con i consorzi di filiera in relazione ai controlli sul conferimento dei rifiuti</t>
  </si>
  <si>
    <t>Accordi illeciti con la controparte al fine di agevolare quest'ultima nella gestione del conferimento di rifiuti previsti nella convenzione, in particolare per la verifica della qualità del rifiuto (anche con la finalità indiretta di ottenere vantaggi per l'azienda)</t>
  </si>
  <si>
    <t>Le diverse attività del processo di selezione del personale vedono il coinvolgimenti di più soggetti:
- Organo amministrativo / Direttore generale (ove presente) / Procuratore (ove presente), a seconda delle rispettive competenze
- Responsabile della tenuta dei rapporti con i consorzi di filiera</t>
  </si>
  <si>
    <t>- Codice etico di Gruppo
- Convenzione con i consorzi di filiera
- Procedura PG 107 - Gestione due diligence</t>
  </si>
  <si>
    <t>- Formulari
- Verbali di verifica qualità del rifiuto
- Dichiarazione consorzi
- Due diligence consorzi</t>
  </si>
  <si>
    <t>Gestione rapporti di partnership</t>
  </si>
  <si>
    <t>Stipula di rapporti di partnership</t>
  </si>
  <si>
    <t>Partner</t>
  </si>
  <si>
    <t>Accordi illeciti con la controparte al fine di agevolare quest'ultima nella conclusione dell'accordo di partnership, sulle condizioni economiche o sulle altre condizioni contrattuali (anche con la finalità indiretta di ottenere vantaggi per l'azienda)</t>
  </si>
  <si>
    <t>- Organo amministrativo / Direttore generale (ove presente) / Procuratore (ove presente), a seconda delle rispettive competenze
- Responsabile di area interessato dal rapporto di partnership</t>
  </si>
  <si>
    <t>- Contratto di partnership
- Dichiarazione partner
- Due diligence 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</si>
</sst>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0"/>
      <name val="Arial"/>
      <family val="2"/>
    </font>
    <font>
      <b/>
      <sz val="9"/>
      <name val="Calibri"/>
      <family val="2"/>
      <scheme val="minor"/>
    </font>
    <font>
      <sz val="9"/>
      <name val="Calibri"/>
      <family val="2"/>
      <scheme val="minor"/>
    </font>
    <font>
      <sz val="9"/>
      <color theme="1"/>
      <name val="Calibri"/>
      <family val="2"/>
      <scheme val="minor"/>
    </font>
    <font>
      <sz val="9"/>
      <name val="Calibri"/>
      <family val="2"/>
    </font>
    <font>
      <b/>
      <sz val="16"/>
      <color theme="1"/>
      <name val="Times New Roman"/>
      <family val="1"/>
    </font>
    <font>
      <sz val="11"/>
      <color theme="1"/>
      <name val="Times New Roman"/>
      <family val="1"/>
    </font>
    <font>
      <b/>
      <sz val="36"/>
      <color theme="1"/>
      <name val="Times New Roman"/>
      <family val="1"/>
    </font>
    <font>
      <b/>
      <sz val="22"/>
      <color theme="1"/>
      <name val="Times New Roman"/>
      <family val="1"/>
    </font>
    <font>
      <b/>
      <sz val="11"/>
      <color theme="1"/>
      <name val="Times New Roman"/>
      <family val="1"/>
    </font>
    <font>
      <b/>
      <sz val="10"/>
      <color theme="1"/>
      <name val="Times New Roman"/>
      <family val="1"/>
    </font>
    <font>
      <sz val="10"/>
      <color theme="1"/>
      <name val="Times New Roman"/>
      <family val="1"/>
    </font>
    <font>
      <sz val="10"/>
      <color rgb="FF000000"/>
      <name val="Times New Roman"/>
      <family val="1"/>
    </font>
    <font>
      <i/>
      <sz val="8"/>
      <color theme="1"/>
      <name val="Calibri"/>
      <family val="2"/>
      <scheme val="minor"/>
    </font>
    <font>
      <b/>
      <i/>
      <sz val="8"/>
      <name val="Calibri"/>
      <family val="2"/>
      <scheme val="minor"/>
    </font>
    <font>
      <b/>
      <sz val="9"/>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2" fillId="0" borderId="0"/>
    <xf numFmtId="0" fontId="1" fillId="0" borderId="0"/>
    <xf numFmtId="0" fontId="1" fillId="0" borderId="0"/>
  </cellStyleXfs>
  <cellXfs count="135">
    <xf numFmtId="0" fontId="0" fillId="0" borderId="0" xfId="0"/>
    <xf numFmtId="0" fontId="3"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1" xfId="0" applyFont="1" applyBorder="1" applyAlignment="1">
      <alignment horizontal="center" vertical="center"/>
    </xf>
    <xf numFmtId="0" fontId="3" fillId="0" borderId="3" xfId="1" applyFont="1" applyBorder="1" applyAlignment="1" applyProtection="1">
      <alignment horizontal="center" vertical="center" wrapText="1"/>
      <protection locked="0"/>
    </xf>
    <xf numFmtId="0" fontId="5" fillId="0" borderId="1" xfId="0" quotePrefix="1" applyFont="1" applyBorder="1" applyAlignment="1">
      <alignment vertical="center" wrapText="1"/>
    </xf>
    <xf numFmtId="9" fontId="3" fillId="0" borderId="0" xfId="0" applyNumberFormat="1" applyFont="1" applyAlignment="1">
      <alignment horizontal="center"/>
    </xf>
    <xf numFmtId="0" fontId="4" fillId="0" borderId="1" xfId="2" applyFont="1" applyBorder="1" applyAlignment="1" applyProtection="1">
      <alignment horizontal="center" vertical="center" wrapText="1"/>
      <protection locked="0" hidden="1"/>
    </xf>
    <xf numFmtId="0" fontId="3" fillId="0" borderId="1" xfId="0" quotePrefix="1" applyFont="1" applyBorder="1" applyAlignment="1">
      <alignment horizontal="center" vertical="center" wrapText="1"/>
    </xf>
    <xf numFmtId="0" fontId="5" fillId="0" borderId="1" xfId="0" applyFont="1" applyBorder="1" applyAlignment="1">
      <alignment vertical="center" wrapText="1"/>
    </xf>
    <xf numFmtId="0" fontId="4" fillId="0" borderId="1" xfId="3" quotePrefix="1" applyFont="1" applyBorder="1" applyAlignment="1">
      <alignment horizontal="center" vertical="center" wrapText="1"/>
    </xf>
    <xf numFmtId="0" fontId="5" fillId="0" borderId="1" xfId="0" quotePrefix="1"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quotePrefix="1" applyFont="1" applyBorder="1" applyAlignment="1">
      <alignment vertical="center" wrapText="1"/>
    </xf>
    <xf numFmtId="0" fontId="4" fillId="0" borderId="2" xfId="1" quotePrefix="1" applyFont="1" applyBorder="1" applyAlignment="1">
      <alignment vertical="center" wrapText="1"/>
    </xf>
    <xf numFmtId="0" fontId="4" fillId="0" borderId="0" xfId="0" applyFont="1" applyAlignment="1">
      <alignment horizontal="center"/>
    </xf>
    <xf numFmtId="0" fontId="4" fillId="0" borderId="1" xfId="1" quotePrefix="1" applyFont="1" applyBorder="1" applyAlignment="1">
      <alignment vertical="center" wrapText="1"/>
    </xf>
    <xf numFmtId="0" fontId="5" fillId="0" borderId="0" xfId="0" applyFont="1" applyAlignment="1">
      <alignment horizontal="center" vertical="center" wrapText="1"/>
    </xf>
    <xf numFmtId="0" fontId="4" fillId="0" borderId="1" xfId="1" quotePrefix="1" applyFont="1" applyBorder="1" applyAlignment="1">
      <alignment horizontal="left" vertical="center" wrapText="1"/>
    </xf>
    <xf numFmtId="0" fontId="4" fillId="0" borderId="1" xfId="0" quotePrefix="1" applyFont="1" applyBorder="1" applyAlignment="1">
      <alignment horizontal="left" vertical="center" wrapText="1"/>
    </xf>
    <xf numFmtId="0" fontId="4" fillId="0" borderId="1" xfId="0" quotePrefix="1" applyFont="1" applyBorder="1" applyAlignment="1">
      <alignment horizontal="center" vertical="center" wrapText="1"/>
    </xf>
    <xf numFmtId="0" fontId="4" fillId="0" borderId="1" xfId="1" quotePrefix="1" applyFont="1" applyBorder="1" applyAlignment="1">
      <alignment horizontal="center" vertical="center" wrapText="1"/>
    </xf>
    <xf numFmtId="0" fontId="4" fillId="0" borderId="1" xfId="3" quotePrefix="1" applyFont="1" applyBorder="1" applyAlignment="1">
      <alignment horizontal="left" vertical="center" wrapText="1"/>
    </xf>
    <xf numFmtId="0" fontId="6" fillId="0" borderId="1" xfId="2" quotePrefix="1" applyFont="1" applyBorder="1" applyAlignment="1">
      <alignment horizontal="left" vertical="center" wrapText="1"/>
    </xf>
    <xf numFmtId="0" fontId="4" fillId="0" borderId="1" xfId="2" quotePrefix="1" applyFont="1" applyBorder="1" applyAlignment="1" applyProtection="1">
      <alignment horizontal="left" vertical="center" wrapText="1"/>
      <protection locked="0" hidden="1"/>
    </xf>
    <xf numFmtId="0" fontId="0" fillId="0" borderId="5" xfId="0" applyBorder="1"/>
    <xf numFmtId="0" fontId="0" fillId="0" borderId="6" xfId="0" applyBorder="1"/>
    <xf numFmtId="0" fontId="0" fillId="0" borderId="7" xfId="0" applyBorder="1"/>
    <xf numFmtId="0" fontId="0" fillId="0" borderId="6" xfId="0" applyBorder="1" applyAlignment="1">
      <alignment vertical="center"/>
    </xf>
    <xf numFmtId="0" fontId="0" fillId="0" borderId="2" xfId="0" applyBorder="1" applyAlignment="1">
      <alignment vertical="center"/>
    </xf>
    <xf numFmtId="0" fontId="0" fillId="0" borderId="8" xfId="0" applyBorder="1"/>
    <xf numFmtId="0" fontId="0" fillId="0" borderId="9" xfId="0" applyBorder="1"/>
    <xf numFmtId="0" fontId="8" fillId="0" borderId="4" xfId="0" applyFont="1" applyBorder="1" applyAlignment="1">
      <alignment vertical="center"/>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0" fillId="0" borderId="10" xfId="0" applyBorder="1"/>
    <xf numFmtId="0" fontId="0" fillId="0" borderId="11" xfId="0" applyBorder="1"/>
    <xf numFmtId="0" fontId="0" fillId="0" borderId="12" xfId="0" applyBorder="1"/>
    <xf numFmtId="0" fontId="8" fillId="0" borderId="11" xfId="0" applyFont="1" applyBorder="1" applyAlignment="1">
      <alignment vertical="center"/>
    </xf>
    <xf numFmtId="0" fontId="8" fillId="0" borderId="3" xfId="0" applyFont="1" applyBorder="1" applyAlignment="1">
      <alignment vertical="center"/>
    </xf>
    <xf numFmtId="0" fontId="8" fillId="0" borderId="0" xfId="0" applyFont="1" applyAlignment="1">
      <alignment vertical="center"/>
    </xf>
    <xf numFmtId="0" fontId="8" fillId="0" borderId="0" xfId="0" applyFont="1"/>
    <xf numFmtId="0" fontId="10" fillId="0" borderId="0" xfId="0" applyFont="1" applyAlignment="1">
      <alignment horizontal="center" vertical="center"/>
    </xf>
    <xf numFmtId="0" fontId="12" fillId="0" borderId="24" xfId="0" applyFont="1" applyBorder="1" applyAlignment="1">
      <alignment horizontal="center" vertical="center" wrapText="1"/>
    </xf>
    <xf numFmtId="0" fontId="12" fillId="0" borderId="2" xfId="0" applyFont="1" applyBorder="1" applyAlignment="1">
      <alignment horizontal="center" vertical="center" wrapText="1"/>
    </xf>
    <xf numFmtId="14" fontId="14" fillId="0" borderId="1"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14" fontId="14" fillId="0" borderId="14" xfId="0" quotePrefix="1" applyNumberFormat="1" applyFont="1" applyBorder="1" applyAlignment="1">
      <alignment horizontal="center" vertical="center" wrapText="1"/>
    </xf>
    <xf numFmtId="0" fontId="15" fillId="0" borderId="0" xfId="0" applyFont="1" applyAlignment="1">
      <alignment horizontal="center" vertical="center"/>
    </xf>
    <xf numFmtId="0" fontId="16" fillId="0" borderId="1" xfId="1" applyFont="1" applyBorder="1" applyAlignment="1" applyProtection="1">
      <alignment horizontal="center" vertical="center" wrapText="1"/>
      <protection locked="0"/>
    </xf>
    <xf numFmtId="0" fontId="3" fillId="2" borderId="1" xfId="0" quotePrefix="1"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quotePrefix="1" applyFont="1" applyFill="1" applyBorder="1" applyAlignment="1">
      <alignment horizontal="center" vertical="center" wrapText="1"/>
    </xf>
    <xf numFmtId="0" fontId="5" fillId="2" borderId="1" xfId="0" quotePrefix="1"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14" fontId="14" fillId="0" borderId="19"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0" quotePrefix="1" applyFont="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quotePrefix="1" applyFont="1" applyFill="1" applyBorder="1" applyAlignment="1">
      <alignment vertical="center" wrapText="1"/>
    </xf>
    <xf numFmtId="0" fontId="4" fillId="0" borderId="1" xfId="0" quotePrefix="1" applyFont="1" applyBorder="1" applyAlignment="1">
      <alignment vertical="center" wrapText="1"/>
    </xf>
    <xf numFmtId="0" fontId="4" fillId="0" borderId="1" xfId="0" applyFont="1" applyBorder="1" applyAlignment="1">
      <alignment vertical="center" wrapText="1"/>
    </xf>
    <xf numFmtId="0" fontId="4" fillId="3" borderId="1"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4" fillId="3" borderId="1" xfId="1" quotePrefix="1" applyFont="1" applyFill="1" applyBorder="1" applyAlignment="1">
      <alignment vertical="center" wrapText="1"/>
    </xf>
    <xf numFmtId="0" fontId="5" fillId="3" borderId="1" xfId="0" quotePrefix="1" applyFont="1" applyFill="1" applyBorder="1" applyAlignment="1">
      <alignment vertical="center" wrapText="1"/>
    </xf>
    <xf numFmtId="0" fontId="5" fillId="3" borderId="1" xfId="0" quotePrefix="1" applyFont="1" applyFill="1" applyBorder="1" applyAlignment="1">
      <alignment horizontal="center" vertical="center" wrapText="1"/>
    </xf>
    <xf numFmtId="0" fontId="4" fillId="3" borderId="1" xfId="2" applyFont="1" applyFill="1" applyBorder="1" applyAlignment="1" applyProtection="1">
      <alignment horizontal="center" vertical="center" wrapText="1"/>
      <protection locked="0" hidden="1"/>
    </xf>
    <xf numFmtId="0" fontId="3" fillId="3" borderId="1" xfId="0" applyFont="1" applyFill="1" applyBorder="1" applyAlignment="1">
      <alignment horizontal="center" vertical="center" wrapText="1"/>
    </xf>
    <xf numFmtId="0" fontId="3" fillId="3" borderId="1" xfId="0" quotePrefix="1" applyFont="1" applyFill="1" applyBorder="1" applyAlignment="1">
      <alignment horizontal="center" vertical="center" wrapText="1"/>
    </xf>
    <xf numFmtId="0" fontId="4" fillId="3" borderId="1" xfId="0" quotePrefix="1" applyFont="1" applyFill="1" applyBorder="1" applyAlignment="1">
      <alignment vertical="center" wrapText="1"/>
    </xf>
    <xf numFmtId="0" fontId="4" fillId="3" borderId="1" xfId="3" quotePrefix="1" applyFont="1" applyFill="1" applyBorder="1" applyAlignment="1">
      <alignment horizontal="center" vertical="center" wrapText="1"/>
    </xf>
    <xf numFmtId="0" fontId="5" fillId="3" borderId="0" xfId="0" applyFont="1" applyFill="1" applyAlignment="1">
      <alignment vertical="center"/>
    </xf>
    <xf numFmtId="0" fontId="3" fillId="3" borderId="1" xfId="1" applyFont="1" applyFill="1" applyBorder="1" applyAlignment="1" applyProtection="1">
      <alignment horizontal="center" vertical="center" wrapText="1"/>
      <protection locked="0"/>
    </xf>
    <xf numFmtId="0" fontId="4" fillId="3" borderId="1" xfId="1" quotePrefix="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2" borderId="1" xfId="1" quotePrefix="1" applyFont="1" applyFill="1" applyBorder="1" applyAlignment="1">
      <alignment horizontal="center" vertical="center" wrapText="1"/>
    </xf>
    <xf numFmtId="0" fontId="4" fillId="2" borderId="1" xfId="2" applyFont="1" applyFill="1" applyBorder="1" applyAlignment="1" applyProtection="1">
      <alignment horizontal="center" vertical="center" wrapText="1"/>
      <protection locked="0" hidden="1"/>
    </xf>
    <xf numFmtId="0" fontId="4" fillId="2" borderId="1" xfId="0" quotePrefix="1" applyFont="1" applyFill="1" applyBorder="1" applyAlignment="1">
      <alignment vertical="center" wrapText="1"/>
    </xf>
    <xf numFmtId="0" fontId="4" fillId="2" borderId="1" xfId="3" quotePrefix="1" applyFont="1" applyFill="1" applyBorder="1" applyAlignment="1">
      <alignment horizontal="center" vertical="center" wrapText="1"/>
    </xf>
    <xf numFmtId="0" fontId="5" fillId="2" borderId="0" xfId="0" applyFont="1" applyFill="1" applyAlignment="1">
      <alignment vertical="center"/>
    </xf>
    <xf numFmtId="0" fontId="4" fillId="3" borderId="1" xfId="1" quotePrefix="1" applyFont="1" applyFill="1" applyBorder="1" applyAlignment="1">
      <alignment horizontal="left" vertical="center" wrapText="1"/>
    </xf>
    <xf numFmtId="0" fontId="4" fillId="3" borderId="1" xfId="3" quotePrefix="1" applyFont="1" applyFill="1" applyBorder="1" applyAlignment="1">
      <alignment horizontal="left" vertical="center" wrapText="1"/>
    </xf>
    <xf numFmtId="0" fontId="5" fillId="3" borderId="1" xfId="0" applyFont="1" applyFill="1" applyBorder="1" applyAlignment="1">
      <alignment horizontal="center" vertical="center" wrapText="1"/>
    </xf>
    <xf numFmtId="0" fontId="4" fillId="2" borderId="1" xfId="1" quotePrefix="1" applyFont="1" applyFill="1" applyBorder="1" applyAlignment="1">
      <alignment horizontal="left" vertical="center" wrapText="1"/>
    </xf>
    <xf numFmtId="0" fontId="4" fillId="3" borderId="1" xfId="0" quotePrefix="1" applyFont="1" applyFill="1" applyBorder="1" applyAlignment="1">
      <alignment horizontal="center" vertical="center" wrapText="1"/>
    </xf>
    <xf numFmtId="0" fontId="4" fillId="2" borderId="1" xfId="0" quotePrefix="1" applyFont="1" applyFill="1" applyBorder="1" applyAlignment="1">
      <alignment horizontal="center" vertical="center" wrapText="1"/>
    </xf>
    <xf numFmtId="0" fontId="4" fillId="2" borderId="1" xfId="0" quotePrefix="1" applyFont="1" applyFill="1" applyBorder="1" applyAlignment="1">
      <alignment horizontal="left" vertical="center" wrapText="1"/>
    </xf>
    <xf numFmtId="0" fontId="4" fillId="2" borderId="1" xfId="0" quotePrefix="1" applyFont="1" applyFill="1" applyBorder="1" applyAlignment="1">
      <alignment horizontal="center" vertical="center"/>
    </xf>
    <xf numFmtId="0" fontId="4" fillId="2" borderId="1" xfId="0" applyFont="1" applyFill="1" applyBorder="1" applyAlignment="1">
      <alignment vertical="center" wrapText="1"/>
    </xf>
    <xf numFmtId="0" fontId="6" fillId="3" borderId="1" xfId="2" quotePrefix="1" applyFont="1" applyFill="1" applyBorder="1" applyAlignment="1">
      <alignment horizontal="left" vertical="center" wrapText="1"/>
    </xf>
    <xf numFmtId="0" fontId="4" fillId="3" borderId="1" xfId="0" applyFont="1" applyFill="1" applyBorder="1" applyAlignment="1">
      <alignment vertical="center" wrapText="1"/>
    </xf>
    <xf numFmtId="0" fontId="4" fillId="3" borderId="1" xfId="0" quotePrefix="1" applyFont="1" applyFill="1" applyBorder="1" applyAlignment="1">
      <alignment horizontal="center" vertical="center"/>
    </xf>
    <xf numFmtId="0" fontId="4" fillId="2" borderId="1" xfId="3" quotePrefix="1" applyFont="1" applyFill="1" applyBorder="1" applyAlignment="1">
      <alignment horizontal="left" vertical="center" wrapText="1"/>
    </xf>
    <xf numFmtId="0" fontId="7"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3" fillId="0" borderId="13" xfId="0" quotePrefix="1" applyFont="1" applyBorder="1" applyAlignment="1">
      <alignment horizontal="center" vertical="center" wrapText="1"/>
    </xf>
    <xf numFmtId="0" fontId="13" fillId="0" borderId="16" xfId="0" quotePrefix="1" applyFont="1" applyBorder="1" applyAlignment="1">
      <alignment horizontal="center" vertical="center" wrapText="1"/>
    </xf>
    <xf numFmtId="0" fontId="13" fillId="0" borderId="18" xfId="0" quotePrefix="1" applyFont="1" applyBorder="1" applyAlignment="1">
      <alignment horizontal="center" vertical="center" wrapText="1"/>
    </xf>
    <xf numFmtId="0" fontId="13" fillId="0" borderId="1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13" fillId="0" borderId="24" xfId="0" quotePrefix="1" applyFont="1" applyBorder="1" applyAlignment="1">
      <alignment horizontal="center" vertical="center" wrapText="1"/>
    </xf>
    <xf numFmtId="0" fontId="8" fillId="0" borderId="2" xfId="0" applyFont="1" applyBorder="1" applyAlignment="1">
      <alignment horizontal="center" vertical="center" wrapText="1"/>
    </xf>
    <xf numFmtId="0" fontId="8" fillId="0" borderId="25" xfId="0" applyFont="1" applyBorder="1" applyAlignment="1">
      <alignment horizontal="center" vertical="center" wrapText="1"/>
    </xf>
    <xf numFmtId="0" fontId="13" fillId="0" borderId="17" xfId="0" applyFont="1" applyBorder="1" applyAlignment="1">
      <alignment horizontal="center"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12" fillId="0" borderId="2" xfId="0" applyFont="1" applyBorder="1" applyAlignment="1">
      <alignment horizontal="center" vertical="center" wrapText="1"/>
    </xf>
    <xf numFmtId="0" fontId="12" fillId="0" borderId="25" xfId="0" applyFont="1" applyBorder="1" applyAlignment="1">
      <alignment horizontal="center" vertical="center" wrapText="1"/>
    </xf>
    <xf numFmtId="0" fontId="13" fillId="0" borderId="2" xfId="0" applyFont="1" applyBorder="1" applyAlignment="1">
      <alignment horizontal="center" vertical="center" wrapText="1"/>
    </xf>
    <xf numFmtId="0" fontId="3" fillId="0" borderId="26" xfId="1" applyFont="1" applyBorder="1" applyAlignment="1" applyProtection="1">
      <alignment horizontal="center" vertical="center" wrapText="1"/>
      <protection locked="0"/>
    </xf>
    <xf numFmtId="0" fontId="3" fillId="0" borderId="27" xfId="1" applyFont="1" applyBorder="1" applyAlignment="1" applyProtection="1">
      <alignment horizontal="center" vertical="center" wrapText="1"/>
      <protection locked="0"/>
    </xf>
    <xf numFmtId="0" fontId="3" fillId="0" borderId="28" xfId="1" applyFont="1" applyBorder="1" applyAlignment="1" applyProtection="1">
      <alignment horizontal="center" vertical="center" wrapText="1"/>
      <protection locked="0"/>
    </xf>
    <xf numFmtId="0" fontId="17" fillId="2" borderId="1" xfId="0" applyFont="1" applyFill="1" applyBorder="1" applyAlignment="1">
      <alignment horizontal="center" vertical="center"/>
    </xf>
  </cellXfs>
  <cellStyles count="4">
    <cellStyle name="Normale" xfId="0" builtinId="0"/>
    <cellStyle name="Normale 2" xfId="1" xr:uid="{76B81458-497E-4BDA-9332-308333495921}"/>
    <cellStyle name="Normale 3" xfId="2" xr:uid="{CF48EAE7-5D25-4D98-BBE3-950EFF308F22}"/>
    <cellStyle name="Normale 3 4" xfId="3" xr:uid="{E3EA71D7-E940-43A1-A145-9780E2827B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213360</xdr:colOff>
      <xdr:row>3</xdr:row>
      <xdr:rowOff>60960</xdr:rowOff>
    </xdr:from>
    <xdr:to>
      <xdr:col>2</xdr:col>
      <xdr:colOff>518160</xdr:colOff>
      <xdr:row>4</xdr:row>
      <xdr:rowOff>739140</xdr:rowOff>
    </xdr:to>
    <xdr:pic>
      <xdr:nvPicPr>
        <xdr:cNvPr id="2" name="Immagine 3">
          <a:extLst>
            <a:ext uri="{FF2B5EF4-FFF2-40B4-BE49-F238E27FC236}">
              <a16:creationId xmlns:a16="http://schemas.microsoft.com/office/drawing/2014/main" id="{C8452D8B-A4EF-40D8-9E72-9FC102083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609600"/>
          <a:ext cx="1318260" cy="86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docserv\Users\giuseppe\Dropbox\OdV%20ERSU\L.%20190_Piano%20anticorruzione\Risk%20assessment%20190%20ERS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rver01/docserv/Users/giuseppe/Dropbox/OdV%20ERSU/L.%20190_Piano%20anticorruzione/Risk%20assessment%20190%20ERS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a"/>
      <sheetName val="Tabell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A034-0FFA-454E-9646-2E20585366F5}">
  <dimension ref="A3:K30"/>
  <sheetViews>
    <sheetView topLeftCell="N18" workbookViewId="0">
      <selection activeCell="N18" sqref="N18"/>
    </sheetView>
  </sheetViews>
  <sheetFormatPr defaultColWidth="8.7109375" defaultRowHeight="15"/>
  <cols>
    <col min="1" max="1" width="4.140625" customWidth="1"/>
    <col min="2" max="2" width="11.7109375" customWidth="1"/>
    <col min="3" max="3" width="6.5703125" customWidth="1"/>
    <col min="4" max="4" width="4.7109375" customWidth="1"/>
    <col min="7" max="7" width="4.28515625" customWidth="1"/>
    <col min="9" max="9" width="8.140625" customWidth="1"/>
  </cols>
  <sheetData>
    <row r="3" spans="1:11">
      <c r="A3" s="30"/>
      <c r="B3" s="31"/>
      <c r="C3" s="32"/>
      <c r="D3" s="33"/>
      <c r="E3" s="33"/>
      <c r="F3" s="33"/>
      <c r="G3" s="33"/>
      <c r="H3" s="33"/>
      <c r="I3" s="33"/>
      <c r="J3" s="34"/>
      <c r="K3" s="34"/>
    </row>
    <row r="4" spans="1:11" ht="14.65" customHeight="1">
      <c r="A4" s="35"/>
      <c r="C4" s="36"/>
      <c r="D4" s="107" t="s">
        <v>0</v>
      </c>
      <c r="E4" s="107"/>
      <c r="F4" s="107"/>
      <c r="G4" s="107"/>
      <c r="H4" s="107"/>
      <c r="I4" s="107"/>
      <c r="J4" s="37"/>
      <c r="K4" s="37"/>
    </row>
    <row r="5" spans="1:11" ht="62.65" customHeight="1">
      <c r="A5" s="35"/>
      <c r="C5" s="36"/>
      <c r="D5" s="107"/>
      <c r="E5" s="107"/>
      <c r="F5" s="107"/>
      <c r="G5" s="107"/>
      <c r="H5" s="107"/>
      <c r="I5" s="107"/>
      <c r="J5" s="38" t="s">
        <v>1</v>
      </c>
      <c r="K5" s="39" t="s">
        <v>2</v>
      </c>
    </row>
    <row r="6" spans="1:11" ht="14.65" customHeight="1">
      <c r="A6" s="35"/>
      <c r="C6" s="36"/>
      <c r="D6" s="107"/>
      <c r="E6" s="107"/>
      <c r="F6" s="107"/>
      <c r="G6" s="107"/>
      <c r="H6" s="107"/>
      <c r="I6" s="107"/>
      <c r="J6" s="37"/>
      <c r="K6" s="37"/>
    </row>
    <row r="7" spans="1:11">
      <c r="A7" s="40"/>
      <c r="B7" s="41"/>
      <c r="C7" s="42"/>
      <c r="D7" s="43"/>
      <c r="E7" s="43"/>
      <c r="F7" s="43"/>
      <c r="G7" s="43"/>
      <c r="H7" s="43"/>
      <c r="I7" s="43"/>
      <c r="J7" s="44"/>
      <c r="K7" s="44"/>
    </row>
    <row r="8" spans="1:11">
      <c r="D8" s="45"/>
      <c r="E8" s="45"/>
      <c r="F8" s="45"/>
      <c r="G8" s="45"/>
      <c r="H8" s="45"/>
      <c r="I8" s="45"/>
    </row>
    <row r="9" spans="1:11">
      <c r="D9" s="45"/>
      <c r="E9" s="45"/>
      <c r="F9" s="45"/>
      <c r="G9" s="45"/>
      <c r="H9" s="45"/>
      <c r="I9" s="45"/>
    </row>
    <row r="10" spans="1:11">
      <c r="D10" s="46"/>
      <c r="E10" s="46"/>
      <c r="F10" s="46"/>
      <c r="G10" s="46"/>
      <c r="H10" s="46"/>
      <c r="I10" s="46"/>
    </row>
    <row r="15" spans="1:11" ht="14.65" customHeight="1">
      <c r="A15" s="108" t="s">
        <v>3</v>
      </c>
      <c r="B15" s="108"/>
      <c r="C15" s="108"/>
      <c r="D15" s="108"/>
      <c r="E15" s="108"/>
      <c r="F15" s="108"/>
      <c r="G15" s="108"/>
      <c r="H15" s="108"/>
      <c r="I15" s="108"/>
      <c r="J15" s="108"/>
      <c r="K15" s="108"/>
    </row>
    <row r="16" spans="1:11" ht="14.65" customHeight="1">
      <c r="A16" s="108"/>
      <c r="B16" s="108"/>
      <c r="C16" s="108"/>
      <c r="D16" s="108"/>
      <c r="E16" s="108"/>
      <c r="F16" s="108"/>
      <c r="G16" s="108"/>
      <c r="H16" s="108"/>
      <c r="I16" s="108"/>
      <c r="J16" s="108"/>
      <c r="K16" s="108"/>
    </row>
    <row r="17" spans="1:11" ht="14.65" customHeight="1">
      <c r="A17" s="108"/>
      <c r="B17" s="108"/>
      <c r="C17" s="108"/>
      <c r="D17" s="108"/>
      <c r="E17" s="108"/>
      <c r="F17" s="108"/>
      <c r="G17" s="108"/>
      <c r="H17" s="108"/>
      <c r="I17" s="108"/>
      <c r="J17" s="108"/>
      <c r="K17" s="108"/>
    </row>
    <row r="18" spans="1:11" ht="14.65" customHeight="1">
      <c r="A18" s="108"/>
      <c r="B18" s="108"/>
      <c r="C18" s="108"/>
      <c r="D18" s="108"/>
      <c r="E18" s="108"/>
      <c r="F18" s="108"/>
      <c r="G18" s="108"/>
      <c r="H18" s="108"/>
      <c r="I18" s="108"/>
      <c r="J18" s="108"/>
      <c r="K18" s="108"/>
    </row>
    <row r="19" spans="1:11" ht="14.65" customHeight="1">
      <c r="A19" s="108"/>
      <c r="B19" s="108"/>
      <c r="C19" s="108"/>
      <c r="D19" s="108"/>
      <c r="E19" s="108"/>
      <c r="F19" s="108"/>
      <c r="G19" s="108"/>
      <c r="H19" s="108"/>
      <c r="I19" s="108"/>
      <c r="J19" s="108"/>
      <c r="K19" s="108"/>
    </row>
    <row r="24" spans="1:11" ht="14.65" customHeight="1">
      <c r="B24" s="109" t="s">
        <v>0</v>
      </c>
      <c r="C24" s="109"/>
      <c r="D24" s="109"/>
      <c r="E24" s="109"/>
      <c r="F24" s="109"/>
      <c r="G24" s="109"/>
      <c r="H24" s="109"/>
      <c r="I24" s="109"/>
      <c r="J24" s="109"/>
    </row>
    <row r="25" spans="1:11">
      <c r="B25" s="109"/>
      <c r="C25" s="109"/>
      <c r="D25" s="109"/>
      <c r="E25" s="109"/>
      <c r="F25" s="109"/>
      <c r="G25" s="109"/>
      <c r="H25" s="109"/>
      <c r="I25" s="109"/>
      <c r="J25" s="109"/>
    </row>
    <row r="26" spans="1:11">
      <c r="B26" s="109"/>
      <c r="C26" s="109"/>
      <c r="D26" s="109"/>
      <c r="E26" s="109"/>
      <c r="F26" s="109"/>
      <c r="G26" s="109"/>
      <c r="H26" s="109"/>
      <c r="I26" s="109"/>
      <c r="J26" s="109"/>
    </row>
    <row r="27" spans="1:11">
      <c r="B27" s="109"/>
      <c r="C27" s="109"/>
      <c r="D27" s="109"/>
      <c r="E27" s="109"/>
      <c r="F27" s="109"/>
      <c r="G27" s="109"/>
      <c r="H27" s="109"/>
      <c r="I27" s="109"/>
      <c r="J27" s="109"/>
    </row>
    <row r="28" spans="1:11" ht="27">
      <c r="B28" s="47"/>
      <c r="C28" s="47"/>
      <c r="D28" s="47"/>
      <c r="E28" s="47"/>
      <c r="F28" s="47"/>
      <c r="G28" s="47"/>
      <c r="H28" s="47"/>
      <c r="I28" s="47"/>
      <c r="J28" s="47"/>
    </row>
    <row r="29" spans="1:11" ht="27">
      <c r="B29" s="47"/>
      <c r="C29" s="47"/>
      <c r="D29" s="47"/>
      <c r="E29" s="47"/>
      <c r="F29" s="47"/>
      <c r="G29" s="47"/>
      <c r="H29" s="47"/>
      <c r="I29" s="47"/>
      <c r="J29" s="47"/>
    </row>
    <row r="30" spans="1:11" ht="27">
      <c r="B30" s="47"/>
      <c r="C30" s="47"/>
      <c r="D30" s="47"/>
      <c r="E30" s="47"/>
      <c r="F30" s="47"/>
      <c r="G30" s="47"/>
      <c r="H30" s="47"/>
      <c r="I30" s="47"/>
      <c r="J30" s="47"/>
    </row>
  </sheetData>
  <mergeCells count="3">
    <mergeCell ref="D4:I6"/>
    <mergeCell ref="A15:K19"/>
    <mergeCell ref="B24:J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3CA9-0A69-4CAA-9B3B-5913D4922055}">
  <dimension ref="A1:J52"/>
  <sheetViews>
    <sheetView tabSelected="1" topLeftCell="A33" workbookViewId="0">
      <selection activeCell="L46" sqref="L46"/>
    </sheetView>
  </sheetViews>
  <sheetFormatPr defaultRowHeight="15"/>
  <cols>
    <col min="1" max="1" width="5.140625" customWidth="1"/>
    <col min="2" max="2" width="12.7109375" customWidth="1"/>
    <col min="3" max="3" width="4.7109375" customWidth="1"/>
    <col min="6" max="6" width="4.28515625" customWidth="1"/>
    <col min="8" max="8" width="8.28515625" customWidth="1"/>
  </cols>
  <sheetData>
    <row r="1" spans="1:10" ht="15.75" thickBot="1"/>
    <row r="2" spans="1:10">
      <c r="A2" s="125" t="s">
        <v>4</v>
      </c>
      <c r="B2" s="126"/>
      <c r="C2" s="126"/>
      <c r="D2" s="126"/>
      <c r="E2" s="126"/>
      <c r="F2" s="126"/>
      <c r="G2" s="126"/>
      <c r="H2" s="126"/>
      <c r="I2" s="126"/>
      <c r="J2" s="127"/>
    </row>
    <row r="3" spans="1:10" ht="69" customHeight="1">
      <c r="A3" s="48" t="s">
        <v>5</v>
      </c>
      <c r="B3" s="49" t="s">
        <v>6</v>
      </c>
      <c r="C3" s="128" t="s">
        <v>7</v>
      </c>
      <c r="D3" s="128"/>
      <c r="E3" s="128" t="s">
        <v>8</v>
      </c>
      <c r="F3" s="128"/>
      <c r="G3" s="128"/>
      <c r="H3" s="128"/>
      <c r="I3" s="128"/>
      <c r="J3" s="129"/>
    </row>
    <row r="4" spans="1:10" ht="14.45" customHeight="1">
      <c r="A4" s="111" t="s">
        <v>9</v>
      </c>
      <c r="B4" s="50">
        <v>44910</v>
      </c>
      <c r="C4" s="114" t="s">
        <v>10</v>
      </c>
      <c r="D4" s="114"/>
      <c r="E4" s="114" t="s">
        <v>11</v>
      </c>
      <c r="F4" s="114"/>
      <c r="G4" s="114"/>
      <c r="H4" s="114"/>
      <c r="I4" s="114"/>
      <c r="J4" s="124"/>
    </row>
    <row r="5" spans="1:10" ht="14.45" customHeight="1">
      <c r="A5" s="111"/>
      <c r="B5" s="50">
        <v>44937</v>
      </c>
      <c r="C5" s="114"/>
      <c r="D5" s="114"/>
      <c r="E5" s="117" t="s">
        <v>12</v>
      </c>
      <c r="F5" s="117"/>
      <c r="G5" s="117"/>
      <c r="H5" s="117"/>
      <c r="I5" s="117"/>
      <c r="J5" s="118"/>
    </row>
    <row r="6" spans="1:10" ht="14.45" customHeight="1">
      <c r="A6" s="111"/>
      <c r="B6" s="50">
        <v>44942</v>
      </c>
      <c r="C6" s="114"/>
      <c r="D6" s="114"/>
      <c r="E6" s="117" t="s">
        <v>13</v>
      </c>
      <c r="F6" s="117"/>
      <c r="G6" s="117"/>
      <c r="H6" s="117"/>
      <c r="I6" s="117"/>
      <c r="J6" s="118"/>
    </row>
    <row r="7" spans="1:10" ht="14.45" customHeight="1">
      <c r="A7" s="111"/>
      <c r="B7" s="50">
        <v>44914</v>
      </c>
      <c r="C7" s="114"/>
      <c r="D7" s="114"/>
      <c r="E7" s="117" t="s">
        <v>14</v>
      </c>
      <c r="F7" s="117"/>
      <c r="G7" s="117"/>
      <c r="H7" s="117"/>
      <c r="I7" s="117"/>
      <c r="J7" s="118"/>
    </row>
    <row r="8" spans="1:10" ht="14.45" customHeight="1">
      <c r="A8" s="111"/>
      <c r="B8" s="50">
        <v>44911</v>
      </c>
      <c r="C8" s="114"/>
      <c r="D8" s="114"/>
      <c r="E8" s="117" t="s">
        <v>15</v>
      </c>
      <c r="F8" s="117"/>
      <c r="G8" s="117"/>
      <c r="H8" s="117"/>
      <c r="I8" s="117"/>
      <c r="J8" s="118"/>
    </row>
    <row r="9" spans="1:10" ht="14.45" customHeight="1">
      <c r="A9" s="111"/>
      <c r="B9" s="50">
        <v>44923</v>
      </c>
      <c r="C9" s="114"/>
      <c r="D9" s="114"/>
      <c r="E9" s="117" t="s">
        <v>16</v>
      </c>
      <c r="F9" s="117"/>
      <c r="G9" s="117"/>
      <c r="H9" s="117"/>
      <c r="I9" s="117"/>
      <c r="J9" s="118"/>
    </row>
    <row r="10" spans="1:10" ht="14.45" customHeight="1">
      <c r="A10" s="111"/>
      <c r="B10" s="50">
        <v>44923</v>
      </c>
      <c r="C10" s="114"/>
      <c r="D10" s="114"/>
      <c r="E10" s="117" t="s">
        <v>17</v>
      </c>
      <c r="F10" s="117"/>
      <c r="G10" s="117"/>
      <c r="H10" s="117"/>
      <c r="I10" s="117"/>
      <c r="J10" s="118"/>
    </row>
    <row r="11" spans="1:10" ht="14.45" customHeight="1">
      <c r="A11" s="111"/>
      <c r="B11" s="50">
        <v>44914</v>
      </c>
      <c r="C11" s="114"/>
      <c r="D11" s="114"/>
      <c r="E11" s="117" t="s">
        <v>18</v>
      </c>
      <c r="F11" s="117"/>
      <c r="G11" s="117"/>
      <c r="H11" s="117"/>
      <c r="I11" s="117"/>
      <c r="J11" s="118"/>
    </row>
    <row r="12" spans="1:10" ht="15" customHeight="1">
      <c r="A12" s="111"/>
      <c r="B12" s="50">
        <v>44924</v>
      </c>
      <c r="C12" s="114"/>
      <c r="D12" s="114"/>
      <c r="E12" s="117" t="s">
        <v>19</v>
      </c>
      <c r="F12" s="117"/>
      <c r="G12" s="117"/>
      <c r="H12" s="117"/>
      <c r="I12" s="117"/>
      <c r="J12" s="118"/>
    </row>
    <row r="13" spans="1:10" ht="14.45" customHeight="1">
      <c r="A13" s="111" t="s">
        <v>20</v>
      </c>
      <c r="B13" s="50">
        <v>45317</v>
      </c>
      <c r="C13" s="114" t="s">
        <v>21</v>
      </c>
      <c r="D13" s="114"/>
      <c r="E13" s="114" t="s">
        <v>11</v>
      </c>
      <c r="F13" s="114"/>
      <c r="G13" s="114"/>
      <c r="H13" s="114"/>
      <c r="I13" s="114"/>
      <c r="J13" s="124"/>
    </row>
    <row r="14" spans="1:10" ht="14.45" customHeight="1">
      <c r="A14" s="111"/>
      <c r="B14" s="50">
        <v>45320</v>
      </c>
      <c r="C14" s="114"/>
      <c r="D14" s="114"/>
      <c r="E14" s="117" t="s">
        <v>12</v>
      </c>
      <c r="F14" s="117"/>
      <c r="G14" s="117"/>
      <c r="H14" s="117"/>
      <c r="I14" s="117"/>
      <c r="J14" s="118"/>
    </row>
    <row r="15" spans="1:10" ht="14.45" customHeight="1">
      <c r="A15" s="111"/>
      <c r="B15" s="50">
        <v>45320</v>
      </c>
      <c r="C15" s="114"/>
      <c r="D15" s="114"/>
      <c r="E15" s="117" t="s">
        <v>13</v>
      </c>
      <c r="F15" s="117"/>
      <c r="G15" s="117"/>
      <c r="H15" s="117"/>
      <c r="I15" s="117"/>
      <c r="J15" s="118"/>
    </row>
    <row r="16" spans="1:10" ht="14.45" customHeight="1">
      <c r="A16" s="111"/>
      <c r="B16" s="50">
        <v>45322</v>
      </c>
      <c r="C16" s="114"/>
      <c r="D16" s="114"/>
      <c r="E16" s="117" t="s">
        <v>22</v>
      </c>
      <c r="F16" s="117"/>
      <c r="G16" s="117"/>
      <c r="H16" s="117"/>
      <c r="I16" s="117"/>
      <c r="J16" s="118"/>
    </row>
    <row r="17" spans="1:10" ht="14.45" customHeight="1">
      <c r="A17" s="111"/>
      <c r="B17" s="50">
        <v>45320</v>
      </c>
      <c r="C17" s="114"/>
      <c r="D17" s="114"/>
      <c r="E17" s="117" t="s">
        <v>15</v>
      </c>
      <c r="F17" s="117"/>
      <c r="G17" s="117"/>
      <c r="H17" s="117"/>
      <c r="I17" s="117"/>
      <c r="J17" s="118"/>
    </row>
    <row r="18" spans="1:10" ht="14.45" customHeight="1">
      <c r="A18" s="111"/>
      <c r="B18" s="50">
        <v>45321</v>
      </c>
      <c r="C18" s="114"/>
      <c r="D18" s="114"/>
      <c r="E18" s="117" t="s">
        <v>16</v>
      </c>
      <c r="F18" s="117"/>
      <c r="G18" s="117"/>
      <c r="H18" s="117"/>
      <c r="I18" s="117"/>
      <c r="J18" s="118"/>
    </row>
    <row r="19" spans="1:10" ht="14.45" customHeight="1">
      <c r="A19" s="111"/>
      <c r="B19" s="50">
        <v>45322</v>
      </c>
      <c r="C19" s="114"/>
      <c r="D19" s="114"/>
      <c r="E19" s="117" t="s">
        <v>17</v>
      </c>
      <c r="F19" s="117"/>
      <c r="G19" s="117"/>
      <c r="H19" s="117"/>
      <c r="I19" s="117"/>
      <c r="J19" s="118"/>
    </row>
    <row r="20" spans="1:10" ht="14.45" customHeight="1">
      <c r="A20" s="111"/>
      <c r="B20" s="50">
        <v>45320</v>
      </c>
      <c r="C20" s="114"/>
      <c r="D20" s="114"/>
      <c r="E20" s="117" t="s">
        <v>18</v>
      </c>
      <c r="F20" s="117"/>
      <c r="G20" s="117"/>
      <c r="H20" s="117"/>
      <c r="I20" s="117"/>
      <c r="J20" s="118"/>
    </row>
    <row r="21" spans="1:10" ht="14.45" customHeight="1">
      <c r="A21" s="111"/>
      <c r="B21" s="50">
        <v>45320</v>
      </c>
      <c r="C21" s="114"/>
      <c r="D21" s="114"/>
      <c r="E21" s="117" t="s">
        <v>19</v>
      </c>
      <c r="F21" s="117"/>
      <c r="G21" s="117"/>
      <c r="H21" s="117"/>
      <c r="I21" s="117"/>
      <c r="J21" s="118"/>
    </row>
    <row r="22" spans="1:10" ht="15" customHeight="1" thickBot="1">
      <c r="A22" s="121"/>
      <c r="B22" s="51">
        <v>45322</v>
      </c>
      <c r="C22" s="130"/>
      <c r="D22" s="130"/>
      <c r="E22" s="122" t="s">
        <v>23</v>
      </c>
      <c r="F22" s="122"/>
      <c r="G22" s="122"/>
      <c r="H22" s="122"/>
      <c r="I22" s="122"/>
      <c r="J22" s="123"/>
    </row>
    <row r="23" spans="1:10" ht="14.45" customHeight="1">
      <c r="A23" s="110" t="s">
        <v>24</v>
      </c>
      <c r="B23" s="52" t="s">
        <v>25</v>
      </c>
      <c r="C23" s="113" t="s">
        <v>26</v>
      </c>
      <c r="D23" s="113"/>
      <c r="E23" s="113" t="s">
        <v>11</v>
      </c>
      <c r="F23" s="113"/>
      <c r="G23" s="113"/>
      <c r="H23" s="113"/>
      <c r="I23" s="113"/>
      <c r="J23" s="116"/>
    </row>
    <row r="24" spans="1:10" ht="14.45" customHeight="1">
      <c r="A24" s="111"/>
      <c r="B24" s="50">
        <v>45679</v>
      </c>
      <c r="C24" s="114"/>
      <c r="D24" s="114"/>
      <c r="E24" s="117" t="s">
        <v>12</v>
      </c>
      <c r="F24" s="117"/>
      <c r="G24" s="117"/>
      <c r="H24" s="117"/>
      <c r="I24" s="117"/>
      <c r="J24" s="118"/>
    </row>
    <row r="25" spans="1:10" ht="14.45" customHeight="1">
      <c r="A25" s="111"/>
      <c r="B25" s="50">
        <v>45679</v>
      </c>
      <c r="C25" s="114"/>
      <c r="D25" s="114"/>
      <c r="E25" s="117" t="s">
        <v>13</v>
      </c>
      <c r="F25" s="117"/>
      <c r="G25" s="117"/>
      <c r="H25" s="117"/>
      <c r="I25" s="117"/>
      <c r="J25" s="118"/>
    </row>
    <row r="26" spans="1:10" ht="14.45" customHeight="1">
      <c r="A26" s="111"/>
      <c r="B26" s="50">
        <v>45688</v>
      </c>
      <c r="C26" s="114"/>
      <c r="D26" s="114"/>
      <c r="E26" s="117" t="s">
        <v>22</v>
      </c>
      <c r="F26" s="117"/>
      <c r="G26" s="117"/>
      <c r="H26" s="117"/>
      <c r="I26" s="117"/>
      <c r="J26" s="118"/>
    </row>
    <row r="27" spans="1:10" ht="14.45" customHeight="1">
      <c r="A27" s="111"/>
      <c r="B27" s="50">
        <v>45680</v>
      </c>
      <c r="C27" s="114"/>
      <c r="D27" s="114"/>
      <c r="E27" s="117" t="s">
        <v>15</v>
      </c>
      <c r="F27" s="117"/>
      <c r="G27" s="117"/>
      <c r="H27" s="117"/>
      <c r="I27" s="117"/>
      <c r="J27" s="118"/>
    </row>
    <row r="28" spans="1:10" ht="14.45" customHeight="1">
      <c r="A28" s="111"/>
      <c r="B28" s="50">
        <v>45688</v>
      </c>
      <c r="C28" s="114"/>
      <c r="D28" s="114"/>
      <c r="E28" s="117" t="s">
        <v>16</v>
      </c>
      <c r="F28" s="117"/>
      <c r="G28" s="117"/>
      <c r="H28" s="117"/>
      <c r="I28" s="117"/>
      <c r="J28" s="118"/>
    </row>
    <row r="29" spans="1:10" ht="14.45" customHeight="1">
      <c r="A29" s="111"/>
      <c r="B29" s="50">
        <v>45687</v>
      </c>
      <c r="C29" s="114"/>
      <c r="D29" s="114"/>
      <c r="E29" s="117" t="s">
        <v>17</v>
      </c>
      <c r="F29" s="117"/>
      <c r="G29" s="117"/>
      <c r="H29" s="117"/>
      <c r="I29" s="117"/>
      <c r="J29" s="118"/>
    </row>
    <row r="30" spans="1:10" ht="14.45" customHeight="1">
      <c r="A30" s="111"/>
      <c r="B30" s="50">
        <v>45679</v>
      </c>
      <c r="C30" s="114"/>
      <c r="D30" s="114"/>
      <c r="E30" s="117" t="s">
        <v>18</v>
      </c>
      <c r="F30" s="117"/>
      <c r="G30" s="117"/>
      <c r="H30" s="117"/>
      <c r="I30" s="117"/>
      <c r="J30" s="118"/>
    </row>
    <row r="31" spans="1:10" ht="14.45" customHeight="1">
      <c r="A31" s="111"/>
      <c r="B31" s="50">
        <v>45680</v>
      </c>
      <c r="C31" s="114"/>
      <c r="D31" s="114"/>
      <c r="E31" s="117" t="s">
        <v>19</v>
      </c>
      <c r="F31" s="117"/>
      <c r="G31" s="117"/>
      <c r="H31" s="117"/>
      <c r="I31" s="117"/>
      <c r="J31" s="118"/>
    </row>
    <row r="32" spans="1:10" ht="15" customHeight="1" thickBot="1">
      <c r="A32" s="112"/>
      <c r="B32" s="61">
        <v>45687</v>
      </c>
      <c r="C32" s="115"/>
      <c r="D32" s="115"/>
      <c r="E32" s="119" t="s">
        <v>23</v>
      </c>
      <c r="F32" s="119"/>
      <c r="G32" s="119"/>
      <c r="H32" s="119"/>
      <c r="I32" s="119"/>
      <c r="J32" s="120"/>
    </row>
    <row r="33" spans="1:10" ht="14.45" customHeight="1">
      <c r="A33" s="110" t="s">
        <v>27</v>
      </c>
      <c r="B33" s="52" t="s">
        <v>28</v>
      </c>
      <c r="C33" s="113" t="s">
        <v>29</v>
      </c>
      <c r="D33" s="113"/>
      <c r="E33" s="113" t="s">
        <v>11</v>
      </c>
      <c r="F33" s="113"/>
      <c r="G33" s="113"/>
      <c r="H33" s="113"/>
      <c r="I33" s="113"/>
      <c r="J33" s="116"/>
    </row>
    <row r="34" spans="1:10" ht="14.45" customHeight="1">
      <c r="A34" s="111"/>
      <c r="B34" s="50" t="s">
        <v>30</v>
      </c>
      <c r="C34" s="114"/>
      <c r="D34" s="114"/>
      <c r="E34" s="117" t="s">
        <v>12</v>
      </c>
      <c r="F34" s="117"/>
      <c r="G34" s="117"/>
      <c r="H34" s="117"/>
      <c r="I34" s="117"/>
      <c r="J34" s="118"/>
    </row>
    <row r="35" spans="1:10" ht="14.45" customHeight="1">
      <c r="A35" s="111"/>
      <c r="B35" s="50" t="s">
        <v>30</v>
      </c>
      <c r="C35" s="114"/>
      <c r="D35" s="114"/>
      <c r="E35" s="117" t="s">
        <v>13</v>
      </c>
      <c r="F35" s="117"/>
      <c r="G35" s="117"/>
      <c r="H35" s="117"/>
      <c r="I35" s="117"/>
      <c r="J35" s="118"/>
    </row>
    <row r="36" spans="1:10" ht="14.45" customHeight="1">
      <c r="A36" s="111"/>
      <c r="B36" s="50" t="s">
        <v>30</v>
      </c>
      <c r="C36" s="114"/>
      <c r="D36" s="114"/>
      <c r="E36" s="117" t="s">
        <v>22</v>
      </c>
      <c r="F36" s="117"/>
      <c r="G36" s="117"/>
      <c r="H36" s="117"/>
      <c r="I36" s="117"/>
      <c r="J36" s="118"/>
    </row>
    <row r="37" spans="1:10" ht="14.45" customHeight="1">
      <c r="A37" s="111"/>
      <c r="B37" s="50" t="s">
        <v>30</v>
      </c>
      <c r="C37" s="114"/>
      <c r="D37" s="114"/>
      <c r="E37" s="117" t="s">
        <v>15</v>
      </c>
      <c r="F37" s="117"/>
      <c r="G37" s="117"/>
      <c r="H37" s="117"/>
      <c r="I37" s="117"/>
      <c r="J37" s="118"/>
    </row>
    <row r="38" spans="1:10" ht="14.45" customHeight="1">
      <c r="A38" s="111"/>
      <c r="B38" s="50" t="s">
        <v>30</v>
      </c>
      <c r="C38" s="114"/>
      <c r="D38" s="114"/>
      <c r="E38" s="117" t="s">
        <v>16</v>
      </c>
      <c r="F38" s="117"/>
      <c r="G38" s="117"/>
      <c r="H38" s="117"/>
      <c r="I38" s="117"/>
      <c r="J38" s="118"/>
    </row>
    <row r="39" spans="1:10" ht="14.45" customHeight="1">
      <c r="A39" s="111"/>
      <c r="B39" s="50" t="s">
        <v>30</v>
      </c>
      <c r="C39" s="114"/>
      <c r="D39" s="114"/>
      <c r="E39" s="117" t="s">
        <v>17</v>
      </c>
      <c r="F39" s="117"/>
      <c r="G39" s="117"/>
      <c r="H39" s="117"/>
      <c r="I39" s="117"/>
      <c r="J39" s="118"/>
    </row>
    <row r="40" spans="1:10" ht="14.45" customHeight="1">
      <c r="A40" s="111"/>
      <c r="B40" s="50">
        <v>45761</v>
      </c>
      <c r="C40" s="114"/>
      <c r="D40" s="114"/>
      <c r="E40" s="117" t="s">
        <v>31</v>
      </c>
      <c r="F40" s="117"/>
      <c r="G40" s="117"/>
      <c r="H40" s="117"/>
      <c r="I40" s="117"/>
      <c r="J40" s="118"/>
    </row>
    <row r="41" spans="1:10" ht="14.45" customHeight="1">
      <c r="A41" s="111"/>
      <c r="B41" s="50" t="s">
        <v>30</v>
      </c>
      <c r="C41" s="114"/>
      <c r="D41" s="114"/>
      <c r="E41" s="117" t="s">
        <v>19</v>
      </c>
      <c r="F41" s="117"/>
      <c r="G41" s="117"/>
      <c r="H41" s="117"/>
      <c r="I41" s="117"/>
      <c r="J41" s="118"/>
    </row>
    <row r="42" spans="1:10" ht="15" customHeight="1">
      <c r="A42" s="112"/>
      <c r="B42" s="61" t="s">
        <v>30</v>
      </c>
      <c r="C42" s="115"/>
      <c r="D42" s="115"/>
      <c r="E42" s="119" t="s">
        <v>23</v>
      </c>
      <c r="F42" s="119"/>
      <c r="G42" s="119"/>
      <c r="H42" s="119"/>
      <c r="I42" s="119"/>
      <c r="J42" s="120"/>
    </row>
    <row r="43" spans="1:10">
      <c r="A43" s="110" t="s">
        <v>32</v>
      </c>
      <c r="B43" s="50">
        <v>45797</v>
      </c>
      <c r="C43" s="113" t="s">
        <v>33</v>
      </c>
      <c r="D43" s="113"/>
      <c r="E43" s="113" t="s">
        <v>11</v>
      </c>
      <c r="F43" s="113"/>
      <c r="G43" s="113"/>
      <c r="H43" s="113"/>
      <c r="I43" s="113"/>
      <c r="J43" s="116"/>
    </row>
    <row r="44" spans="1:10">
      <c r="A44" s="111"/>
      <c r="B44" s="50" t="s">
        <v>30</v>
      </c>
      <c r="C44" s="114"/>
      <c r="D44" s="114"/>
      <c r="E44" s="117" t="s">
        <v>12</v>
      </c>
      <c r="F44" s="117"/>
      <c r="G44" s="117"/>
      <c r="H44" s="117"/>
      <c r="I44" s="117"/>
      <c r="J44" s="118"/>
    </row>
    <row r="45" spans="1:10">
      <c r="A45" s="111"/>
      <c r="B45" s="50" t="s">
        <v>30</v>
      </c>
      <c r="C45" s="114"/>
      <c r="D45" s="114"/>
      <c r="E45" s="117" t="s">
        <v>13</v>
      </c>
      <c r="F45" s="117"/>
      <c r="G45" s="117"/>
      <c r="H45" s="117"/>
      <c r="I45" s="117"/>
      <c r="J45" s="118"/>
    </row>
    <row r="46" spans="1:10">
      <c r="A46" s="111"/>
      <c r="B46" s="50" t="s">
        <v>30</v>
      </c>
      <c r="C46" s="114"/>
      <c r="D46" s="114"/>
      <c r="E46" s="117" t="s">
        <v>22</v>
      </c>
      <c r="F46" s="117"/>
      <c r="G46" s="117"/>
      <c r="H46" s="117"/>
      <c r="I46" s="117"/>
      <c r="J46" s="118"/>
    </row>
    <row r="47" spans="1:10">
      <c r="A47" s="111"/>
      <c r="B47" s="50" t="s">
        <v>30</v>
      </c>
      <c r="C47" s="114"/>
      <c r="D47" s="114"/>
      <c r="E47" s="117" t="s">
        <v>15</v>
      </c>
      <c r="F47" s="117"/>
      <c r="G47" s="117"/>
      <c r="H47" s="117"/>
      <c r="I47" s="117"/>
      <c r="J47" s="118"/>
    </row>
    <row r="48" spans="1:10">
      <c r="A48" s="111"/>
      <c r="B48" s="50" t="s">
        <v>30</v>
      </c>
      <c r="C48" s="114"/>
      <c r="D48" s="114"/>
      <c r="E48" s="117" t="s">
        <v>16</v>
      </c>
      <c r="F48" s="117"/>
      <c r="G48" s="117"/>
      <c r="H48" s="117"/>
      <c r="I48" s="117"/>
      <c r="J48" s="118"/>
    </row>
    <row r="49" spans="1:10">
      <c r="A49" s="111"/>
      <c r="B49" s="50" t="s">
        <v>30</v>
      </c>
      <c r="C49" s="114"/>
      <c r="D49" s="114"/>
      <c r="E49" s="117" t="s">
        <v>17</v>
      </c>
      <c r="F49" s="117"/>
      <c r="G49" s="117"/>
      <c r="H49" s="117"/>
      <c r="I49" s="117"/>
      <c r="J49" s="118"/>
    </row>
    <row r="50" spans="1:10">
      <c r="A50" s="111"/>
      <c r="B50" s="50" t="s">
        <v>30</v>
      </c>
      <c r="C50" s="114"/>
      <c r="D50" s="114"/>
      <c r="E50" s="117" t="s">
        <v>34</v>
      </c>
      <c r="F50" s="117"/>
      <c r="G50" s="117"/>
      <c r="H50" s="117"/>
      <c r="I50" s="117"/>
      <c r="J50" s="118"/>
    </row>
    <row r="51" spans="1:10">
      <c r="A51" s="111"/>
      <c r="B51" s="50" t="s">
        <v>30</v>
      </c>
      <c r="C51" s="114"/>
      <c r="D51" s="114"/>
      <c r="E51" s="117" t="s">
        <v>19</v>
      </c>
      <c r="F51" s="117"/>
      <c r="G51" s="117"/>
      <c r="H51" s="117"/>
      <c r="I51" s="117"/>
      <c r="J51" s="118"/>
    </row>
    <row r="52" spans="1:10">
      <c r="A52" s="112"/>
      <c r="B52" s="61" t="s">
        <v>30</v>
      </c>
      <c r="C52" s="115"/>
      <c r="D52" s="115"/>
      <c r="E52" s="119" t="s">
        <v>35</v>
      </c>
      <c r="F52" s="119"/>
      <c r="G52" s="119"/>
      <c r="H52" s="119"/>
      <c r="I52" s="119"/>
      <c r="J52" s="120"/>
    </row>
  </sheetData>
  <mergeCells count="62">
    <mergeCell ref="A33:A42"/>
    <mergeCell ref="C33:D42"/>
    <mergeCell ref="E33:J33"/>
    <mergeCell ref="E34:J34"/>
    <mergeCell ref="E35:J35"/>
    <mergeCell ref="E36:J36"/>
    <mergeCell ref="E37:J37"/>
    <mergeCell ref="E38:J38"/>
    <mergeCell ref="E39:J39"/>
    <mergeCell ref="E40:J40"/>
    <mergeCell ref="E41:J41"/>
    <mergeCell ref="E42:J42"/>
    <mergeCell ref="E12:J12"/>
    <mergeCell ref="E13:J13"/>
    <mergeCell ref="A2:J2"/>
    <mergeCell ref="C3:D3"/>
    <mergeCell ref="E3:J3"/>
    <mergeCell ref="A4:A12"/>
    <mergeCell ref="C4:D12"/>
    <mergeCell ref="E4:J4"/>
    <mergeCell ref="E5:J5"/>
    <mergeCell ref="E6:J6"/>
    <mergeCell ref="E7:J7"/>
    <mergeCell ref="E8:J8"/>
    <mergeCell ref="E9:J9"/>
    <mergeCell ref="E10:J10"/>
    <mergeCell ref="E11:J11"/>
    <mergeCell ref="C13:D22"/>
    <mergeCell ref="A13:A22"/>
    <mergeCell ref="E18:J18"/>
    <mergeCell ref="E19:J19"/>
    <mergeCell ref="E20:J20"/>
    <mergeCell ref="E21:J21"/>
    <mergeCell ref="E22:J22"/>
    <mergeCell ref="E14:J14"/>
    <mergeCell ref="E15:J15"/>
    <mergeCell ref="E16:J16"/>
    <mergeCell ref="E17:J17"/>
    <mergeCell ref="A23:A32"/>
    <mergeCell ref="C23:D32"/>
    <mergeCell ref="E23:J23"/>
    <mergeCell ref="E24:J24"/>
    <mergeCell ref="E25:J25"/>
    <mergeCell ref="E26:J26"/>
    <mergeCell ref="E27:J27"/>
    <mergeCell ref="E28:J28"/>
    <mergeCell ref="E29:J29"/>
    <mergeCell ref="E30:J30"/>
    <mergeCell ref="E31:J31"/>
    <mergeCell ref="E32:J32"/>
    <mergeCell ref="A43:A52"/>
    <mergeCell ref="C43:D52"/>
    <mergeCell ref="E43:J43"/>
    <mergeCell ref="E44:J44"/>
    <mergeCell ref="E45:J45"/>
    <mergeCell ref="E46:J46"/>
    <mergeCell ref="E47:J47"/>
    <mergeCell ref="E48:J48"/>
    <mergeCell ref="E49:J49"/>
    <mergeCell ref="E50:J50"/>
    <mergeCell ref="E51:J51"/>
    <mergeCell ref="E52:J5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CDDB1-04C4-4821-8EC5-A305AE463A7F}">
  <dimension ref="A1:BE104"/>
  <sheetViews>
    <sheetView zoomScale="70" zoomScaleNormal="70" workbookViewId="0">
      <pane xSplit="3" ySplit="2" topLeftCell="CX61" activePane="bottomRight" state="frozen"/>
      <selection pane="bottomRight" activeCell="K97" sqref="K97"/>
      <selection pane="bottomLeft" activeCell="A3" sqref="A3"/>
      <selection pane="topRight" activeCell="D1" sqref="D1"/>
    </sheetView>
  </sheetViews>
  <sheetFormatPr defaultColWidth="8.85546875" defaultRowHeight="12"/>
  <cols>
    <col min="1" max="1" width="12.7109375" style="6" customWidth="1"/>
    <col min="2" max="2" width="13.42578125" style="22" customWidth="1"/>
    <col min="3" max="3" width="17.5703125" style="5" customWidth="1"/>
    <col min="4" max="4" width="15.5703125" style="53" customWidth="1"/>
    <col min="5" max="6" width="8.7109375" style="53" customWidth="1"/>
    <col min="7" max="7" width="11.5703125" style="53" customWidth="1"/>
    <col min="8" max="8" width="7.7109375" style="53" customWidth="1"/>
    <col min="9" max="9" width="7" style="53" customWidth="1"/>
    <col min="10" max="10" width="8" style="53" customWidth="1"/>
    <col min="11" max="11" width="12.42578125" style="53" customWidth="1"/>
    <col min="12" max="12" width="14.28515625" style="53" customWidth="1"/>
    <col min="13" max="13" width="9.7109375" style="53" customWidth="1"/>
    <col min="14" max="14" width="19.28515625" style="22" customWidth="1"/>
    <col min="15" max="16" width="17.42578125" style="6" customWidth="1"/>
    <col min="17" max="17" width="20.5703125" style="6" customWidth="1"/>
    <col min="18" max="18" width="11.140625" style="6" customWidth="1"/>
    <col min="19" max="20" width="8.85546875" style="6" customWidth="1"/>
    <col min="21" max="21" width="18.7109375" style="6" customWidth="1"/>
    <col min="22" max="22" width="73" style="5" customWidth="1"/>
    <col min="23" max="23" width="89.140625" style="5" customWidth="1"/>
    <col min="24" max="25" width="80.42578125" style="5" customWidth="1"/>
    <col min="26" max="26" width="16.5703125" style="6" customWidth="1"/>
    <col min="27" max="27" width="15.42578125" style="6" customWidth="1"/>
    <col min="28" max="28" width="14.28515625" style="6" customWidth="1"/>
    <col min="29" max="29" width="21" style="6" customWidth="1"/>
    <col min="30" max="30" width="14.85546875" style="6" customWidth="1"/>
    <col min="31" max="31" width="15.85546875" style="6" customWidth="1"/>
    <col min="32" max="32" width="16.7109375" style="6" customWidth="1"/>
    <col min="33" max="33" width="18.140625" style="6" customWidth="1"/>
    <col min="34" max="36" width="8.85546875" style="6" customWidth="1"/>
    <col min="37" max="37" width="60.28515625" style="5" customWidth="1"/>
    <col min="38" max="38" width="12.7109375" style="6" customWidth="1"/>
    <col min="39" max="39" width="60.28515625" style="5" customWidth="1"/>
    <col min="40" max="40" width="14" style="6" customWidth="1"/>
    <col min="41" max="41" width="60.28515625" style="5" customWidth="1"/>
    <col min="42" max="42" width="13.5703125" style="6" customWidth="1"/>
    <col min="43" max="43" width="60.28515625" style="5" customWidth="1"/>
    <col min="44" max="44" width="15.42578125" style="6" customWidth="1"/>
    <col min="45" max="46" width="16.140625" style="6" customWidth="1"/>
    <col min="47" max="47" width="12" style="6" customWidth="1"/>
    <col min="48" max="48" width="13.140625" style="6" customWidth="1"/>
    <col min="49" max="49" width="23.140625" style="6" customWidth="1"/>
    <col min="50" max="50" width="45.28515625" style="7" customWidth="1"/>
    <col min="51" max="52" width="35.42578125" style="22" customWidth="1"/>
    <col min="53" max="53" width="30.85546875" style="7" customWidth="1"/>
    <col min="54" max="54" width="22" style="7" customWidth="1"/>
    <col min="55" max="55" width="26" style="5" customWidth="1"/>
    <col min="56" max="56" width="20.85546875" style="5" customWidth="1"/>
    <col min="57" max="57" width="17.85546875" style="5" customWidth="1"/>
    <col min="58" max="16384" width="8.85546875" style="5"/>
  </cols>
  <sheetData>
    <row r="1" spans="1:57">
      <c r="Z1" s="11">
        <v>0.35</v>
      </c>
      <c r="AA1" s="11">
        <v>0.15</v>
      </c>
      <c r="AB1" s="11">
        <v>0.15</v>
      </c>
      <c r="AC1" s="11">
        <v>0.2</v>
      </c>
      <c r="AD1" s="11">
        <v>0.15</v>
      </c>
      <c r="AE1" s="20"/>
      <c r="AF1" s="11">
        <v>0.4</v>
      </c>
      <c r="AG1" s="11">
        <v>0.6</v>
      </c>
      <c r="AK1" s="134" t="s">
        <v>36</v>
      </c>
      <c r="AL1" s="134"/>
      <c r="AM1" s="134"/>
      <c r="AN1" s="134"/>
      <c r="AO1" s="134"/>
      <c r="AP1" s="134"/>
      <c r="AQ1" s="134"/>
      <c r="AR1" s="134"/>
      <c r="AX1" s="6"/>
      <c r="AY1" s="6"/>
      <c r="AZ1" s="6"/>
      <c r="BA1" s="6"/>
      <c r="BB1" s="6"/>
      <c r="BC1" s="6"/>
      <c r="BD1" s="6"/>
      <c r="BE1" s="6"/>
    </row>
    <row r="2" spans="1:57" ht="70.900000000000006" customHeight="1">
      <c r="A2" s="1" t="s">
        <v>37</v>
      </c>
      <c r="B2" s="1" t="s">
        <v>38</v>
      </c>
      <c r="C2" s="1" t="s">
        <v>39</v>
      </c>
      <c r="D2" s="54" t="s">
        <v>40</v>
      </c>
      <c r="E2" s="54" t="s">
        <v>41</v>
      </c>
      <c r="F2" s="54" t="s">
        <v>42</v>
      </c>
      <c r="G2" s="54" t="s">
        <v>43</v>
      </c>
      <c r="H2" s="54" t="s">
        <v>44</v>
      </c>
      <c r="I2" s="54" t="s">
        <v>45</v>
      </c>
      <c r="J2" s="54" t="s">
        <v>46</v>
      </c>
      <c r="K2" s="54" t="s">
        <v>47</v>
      </c>
      <c r="L2" s="54" t="s">
        <v>48</v>
      </c>
      <c r="M2" s="54" t="s">
        <v>49</v>
      </c>
      <c r="N2" s="1" t="s">
        <v>50</v>
      </c>
      <c r="O2" s="1" t="s">
        <v>51</v>
      </c>
      <c r="P2" s="1" t="s">
        <v>52</v>
      </c>
      <c r="Q2" s="1" t="s">
        <v>53</v>
      </c>
      <c r="R2" s="1" t="s">
        <v>54</v>
      </c>
      <c r="S2" s="1" t="s">
        <v>55</v>
      </c>
      <c r="T2" s="1" t="s">
        <v>56</v>
      </c>
      <c r="U2" s="1" t="s">
        <v>57</v>
      </c>
      <c r="V2" s="1" t="s">
        <v>58</v>
      </c>
      <c r="W2" s="1" t="s">
        <v>59</v>
      </c>
      <c r="X2" s="1" t="s">
        <v>60</v>
      </c>
      <c r="Y2" s="1" t="s">
        <v>61</v>
      </c>
      <c r="Z2" s="1" t="s">
        <v>62</v>
      </c>
      <c r="AA2" s="1" t="s">
        <v>63</v>
      </c>
      <c r="AB2" s="1" t="s">
        <v>64</v>
      </c>
      <c r="AC2" s="1" t="s">
        <v>65</v>
      </c>
      <c r="AD2" s="1" t="s">
        <v>66</v>
      </c>
      <c r="AE2" s="1" t="s">
        <v>67</v>
      </c>
      <c r="AF2" s="1" t="s">
        <v>68</v>
      </c>
      <c r="AG2" s="1" t="s">
        <v>69</v>
      </c>
      <c r="AH2" s="1" t="s">
        <v>70</v>
      </c>
      <c r="AI2" s="1" t="s">
        <v>71</v>
      </c>
      <c r="AJ2" s="1" t="s">
        <v>72</v>
      </c>
      <c r="AK2" s="1" t="s">
        <v>73</v>
      </c>
      <c r="AL2" s="1" t="s">
        <v>74</v>
      </c>
      <c r="AM2" s="1" t="s">
        <v>75</v>
      </c>
      <c r="AN2" s="1" t="s">
        <v>74</v>
      </c>
      <c r="AO2" s="131" t="s">
        <v>76</v>
      </c>
      <c r="AP2" s="132"/>
      <c r="AQ2" s="133"/>
      <c r="AR2" s="1" t="s">
        <v>74</v>
      </c>
      <c r="AS2" s="1" t="s">
        <v>77</v>
      </c>
      <c r="AT2" s="1" t="s">
        <v>78</v>
      </c>
      <c r="AU2" s="1" t="s">
        <v>79</v>
      </c>
      <c r="AV2" s="1" t="s">
        <v>80</v>
      </c>
      <c r="AW2" s="1" t="s">
        <v>81</v>
      </c>
      <c r="AX2" s="1" t="s">
        <v>82</v>
      </c>
      <c r="AY2" s="1" t="s">
        <v>83</v>
      </c>
      <c r="AZ2" s="1" t="s">
        <v>84</v>
      </c>
      <c r="BA2" s="1" t="s">
        <v>85</v>
      </c>
      <c r="BB2" s="1" t="s">
        <v>86</v>
      </c>
      <c r="BC2" s="1" t="s">
        <v>87</v>
      </c>
      <c r="BD2" s="1" t="s">
        <v>88</v>
      </c>
      <c r="BE2" s="1" t="s">
        <v>89</v>
      </c>
    </row>
    <row r="3" spans="1:57" ht="294.60000000000002" customHeight="1">
      <c r="A3" s="4">
        <v>1</v>
      </c>
      <c r="B3" s="1" t="s">
        <v>90</v>
      </c>
      <c r="C3" s="2" t="s">
        <v>91</v>
      </c>
      <c r="D3" s="62" t="s">
        <v>92</v>
      </c>
      <c r="E3" s="62" t="s">
        <v>92</v>
      </c>
      <c r="F3" s="62" t="s">
        <v>92</v>
      </c>
      <c r="G3" s="62" t="s">
        <v>92</v>
      </c>
      <c r="H3" s="62" t="s">
        <v>92</v>
      </c>
      <c r="I3" s="62" t="s">
        <v>92</v>
      </c>
      <c r="J3" s="62" t="s">
        <v>92</v>
      </c>
      <c r="K3" s="62" t="s">
        <v>92</v>
      </c>
      <c r="L3" s="62" t="s">
        <v>92</v>
      </c>
      <c r="M3" s="62" t="s">
        <v>92</v>
      </c>
      <c r="N3" s="2" t="s">
        <v>93</v>
      </c>
      <c r="O3" s="62" t="s">
        <v>94</v>
      </c>
      <c r="P3" s="62" t="s">
        <v>95</v>
      </c>
      <c r="Q3" s="62" t="s">
        <v>94</v>
      </c>
      <c r="R3" s="62" t="s">
        <v>96</v>
      </c>
      <c r="S3" s="62" t="s">
        <v>96</v>
      </c>
      <c r="T3" s="62" t="s">
        <v>96</v>
      </c>
      <c r="U3" s="8" t="s">
        <v>94</v>
      </c>
      <c r="V3" s="21" t="s">
        <v>97</v>
      </c>
      <c r="W3" s="10" t="s">
        <v>98</v>
      </c>
      <c r="X3" s="16" t="s">
        <v>99</v>
      </c>
      <c r="Y3" s="16" t="s">
        <v>99</v>
      </c>
      <c r="Z3" s="2">
        <v>1</v>
      </c>
      <c r="AA3" s="12">
        <v>3</v>
      </c>
      <c r="AB3" s="12">
        <v>3</v>
      </c>
      <c r="AC3" s="12">
        <v>1</v>
      </c>
      <c r="AD3" s="12">
        <v>1</v>
      </c>
      <c r="AE3" s="12">
        <f>(Z3*Z$1)+(AA3*AA$1)+(AB3*AB$1)+(AC3*AC$1)+(AD3*AD$1)</f>
        <v>1.5999999999999999</v>
      </c>
      <c r="AF3" s="12">
        <v>3</v>
      </c>
      <c r="AG3" s="12">
        <v>4</v>
      </c>
      <c r="AH3" s="12">
        <f t="shared" ref="AH3:AH61" si="0">(AF3*$AF$1)+(AG3*$AG$1)</f>
        <v>3.6</v>
      </c>
      <c r="AI3" s="3">
        <f t="shared" ref="AI3:AI61" si="1">AE3*AH3</f>
        <v>5.76</v>
      </c>
      <c r="AJ3" s="13" t="str">
        <f t="shared" ref="AJ3:AJ61" si="2">IF(AI3="","",IF(AI3&gt;16,"A",IF(AI3&gt;5,"M",IF(AI3&gt;2,"B","R"))))</f>
        <v>M</v>
      </c>
      <c r="AK3" s="10" t="s">
        <v>100</v>
      </c>
      <c r="AL3" s="8">
        <v>1</v>
      </c>
      <c r="AM3" s="67" t="s">
        <v>101</v>
      </c>
      <c r="AN3" s="62">
        <v>2</v>
      </c>
      <c r="AO3" s="67" t="s">
        <v>102</v>
      </c>
      <c r="AP3" s="62">
        <v>2</v>
      </c>
      <c r="AQ3" s="67" t="s">
        <v>103</v>
      </c>
      <c r="AR3" s="62">
        <v>2</v>
      </c>
      <c r="AS3" s="8">
        <f t="shared" ref="AS3:AS61" si="3">AL3+AN3+AP3+AR3</f>
        <v>7</v>
      </c>
      <c r="AT3" s="13" t="str">
        <f t="shared" ref="AT3:AT61" si="4">IF(AS3="","",IF(AS3=0,"0%",IF(AS3&lt;=4,"50%",IF(AS3&gt;4,"80%"))))</f>
        <v>80%</v>
      </c>
      <c r="AU3" s="15">
        <f t="shared" ref="AU3:AU61" si="5">AI3-(AI3*AT3)</f>
        <v>1.1520000000000001</v>
      </c>
      <c r="AV3" s="13" t="str">
        <f t="shared" ref="AV3:AV61" si="6">IF(AU3="","",IF(AU3&gt;16,"A",IF(AU3&gt;5,"M",IF(AU3&gt;2,"B","R"))))</f>
        <v>R</v>
      </c>
      <c r="AW3" s="13" t="s">
        <v>104</v>
      </c>
      <c r="AX3" s="16" t="s">
        <v>99</v>
      </c>
      <c r="AY3" s="16" t="s">
        <v>99</v>
      </c>
      <c r="AZ3" s="16" t="s">
        <v>99</v>
      </c>
      <c r="BA3" s="16" t="s">
        <v>99</v>
      </c>
      <c r="BB3" s="16" t="s">
        <v>99</v>
      </c>
      <c r="BC3" s="16" t="s">
        <v>99</v>
      </c>
      <c r="BD3" s="16" t="s">
        <v>99</v>
      </c>
      <c r="BE3" s="16" t="s">
        <v>99</v>
      </c>
    </row>
    <row r="4" spans="1:57" ht="262.14999999999998" customHeight="1">
      <c r="A4" s="4">
        <v>2</v>
      </c>
      <c r="B4" s="9" t="s">
        <v>105</v>
      </c>
      <c r="C4" s="2" t="s">
        <v>106</v>
      </c>
      <c r="D4" s="62" t="s">
        <v>92</v>
      </c>
      <c r="E4" s="62" t="s">
        <v>92</v>
      </c>
      <c r="F4" s="62" t="s">
        <v>92</v>
      </c>
      <c r="G4" s="62" t="s">
        <v>92</v>
      </c>
      <c r="H4" s="62" t="s">
        <v>92</v>
      </c>
      <c r="I4" s="62" t="s">
        <v>92</v>
      </c>
      <c r="J4" s="62" t="s">
        <v>92</v>
      </c>
      <c r="K4" s="62" t="s">
        <v>92</v>
      </c>
      <c r="L4" s="62" t="s">
        <v>92</v>
      </c>
      <c r="M4" s="62" t="s">
        <v>92</v>
      </c>
      <c r="N4" s="2" t="s">
        <v>93</v>
      </c>
      <c r="O4" s="62" t="s">
        <v>94</v>
      </c>
      <c r="P4" s="62" t="s">
        <v>95</v>
      </c>
      <c r="Q4" s="62" t="s">
        <v>94</v>
      </c>
      <c r="R4" s="62" t="s">
        <v>96</v>
      </c>
      <c r="S4" s="62" t="s">
        <v>96</v>
      </c>
      <c r="T4" s="62" t="s">
        <v>96</v>
      </c>
      <c r="U4" s="8" t="s">
        <v>94</v>
      </c>
      <c r="V4" s="19" t="s">
        <v>97</v>
      </c>
      <c r="W4" s="18" t="s">
        <v>107</v>
      </c>
      <c r="X4" s="16" t="s">
        <v>99</v>
      </c>
      <c r="Y4" s="16" t="s">
        <v>99</v>
      </c>
      <c r="Z4" s="62">
        <v>3</v>
      </c>
      <c r="AA4" s="62">
        <v>3</v>
      </c>
      <c r="AB4" s="62">
        <v>3</v>
      </c>
      <c r="AC4" s="62">
        <v>1</v>
      </c>
      <c r="AD4" s="62">
        <v>1</v>
      </c>
      <c r="AE4" s="12">
        <f t="shared" ref="AE4:AE63" si="7">(Z4*Z$1)+(AA4*AA$1)+(AB4*AB$1)+(AC4*AC$1)+(AD4*AD$1)</f>
        <v>2.2999999999999998</v>
      </c>
      <c r="AF4" s="62">
        <v>3</v>
      </c>
      <c r="AG4" s="62">
        <v>3</v>
      </c>
      <c r="AH4" s="12">
        <f>(AF4*$AF$1)+(AG4*$AG$1)</f>
        <v>3</v>
      </c>
      <c r="AI4" s="3">
        <f t="shared" si="1"/>
        <v>6.8999999999999995</v>
      </c>
      <c r="AJ4" s="13" t="str">
        <f t="shared" si="2"/>
        <v>M</v>
      </c>
      <c r="AK4" s="10" t="s">
        <v>100</v>
      </c>
      <c r="AL4" s="8">
        <v>1</v>
      </c>
      <c r="AM4" s="67" t="s">
        <v>108</v>
      </c>
      <c r="AN4" s="62">
        <v>1</v>
      </c>
      <c r="AO4" s="67" t="s">
        <v>109</v>
      </c>
      <c r="AP4" s="62">
        <v>2</v>
      </c>
      <c r="AQ4" s="67" t="s">
        <v>110</v>
      </c>
      <c r="AR4" s="62">
        <v>1</v>
      </c>
      <c r="AS4" s="8">
        <f t="shared" si="3"/>
        <v>5</v>
      </c>
      <c r="AT4" s="13" t="str">
        <f t="shared" si="4"/>
        <v>80%</v>
      </c>
      <c r="AU4" s="15">
        <f t="shared" si="5"/>
        <v>1.38</v>
      </c>
      <c r="AV4" s="13" t="str">
        <f t="shared" si="6"/>
        <v>R</v>
      </c>
      <c r="AW4" s="13" t="s">
        <v>104</v>
      </c>
      <c r="AX4" s="16" t="s">
        <v>99</v>
      </c>
      <c r="AY4" s="16" t="s">
        <v>99</v>
      </c>
      <c r="AZ4" s="16" t="s">
        <v>99</v>
      </c>
      <c r="BA4" s="16" t="s">
        <v>99</v>
      </c>
      <c r="BB4" s="16" t="s">
        <v>99</v>
      </c>
      <c r="BC4" s="16" t="s">
        <v>99</v>
      </c>
      <c r="BD4" s="16" t="s">
        <v>99</v>
      </c>
      <c r="BE4" s="16" t="s">
        <v>99</v>
      </c>
    </row>
    <row r="5" spans="1:57" ht="280.89999999999998" customHeight="1">
      <c r="A5" s="4">
        <v>3</v>
      </c>
      <c r="B5" s="9" t="s">
        <v>105</v>
      </c>
      <c r="C5" s="2" t="s">
        <v>111</v>
      </c>
      <c r="D5" s="62" t="s">
        <v>92</v>
      </c>
      <c r="E5" s="62" t="s">
        <v>92</v>
      </c>
      <c r="F5" s="62" t="s">
        <v>92</v>
      </c>
      <c r="G5" s="62" t="s">
        <v>92</v>
      </c>
      <c r="H5" s="62" t="s">
        <v>92</v>
      </c>
      <c r="I5" s="62" t="s">
        <v>92</v>
      </c>
      <c r="J5" s="62" t="s">
        <v>92</v>
      </c>
      <c r="K5" s="62" t="s">
        <v>92</v>
      </c>
      <c r="L5" s="62" t="s">
        <v>92</v>
      </c>
      <c r="M5" s="62" t="s">
        <v>92</v>
      </c>
      <c r="N5" s="2" t="s">
        <v>93</v>
      </c>
      <c r="O5" s="62" t="s">
        <v>94</v>
      </c>
      <c r="P5" s="62" t="s">
        <v>95</v>
      </c>
      <c r="Q5" s="62" t="s">
        <v>94</v>
      </c>
      <c r="R5" s="62" t="s">
        <v>96</v>
      </c>
      <c r="S5" s="62" t="s">
        <v>96</v>
      </c>
      <c r="T5" s="62" t="s">
        <v>96</v>
      </c>
      <c r="U5" s="8" t="s">
        <v>94</v>
      </c>
      <c r="V5" s="19" t="s">
        <v>97</v>
      </c>
      <c r="W5" s="18" t="s">
        <v>112</v>
      </c>
      <c r="X5" s="16" t="s">
        <v>99</v>
      </c>
      <c r="Y5" s="16" t="s">
        <v>99</v>
      </c>
      <c r="Z5" s="62">
        <v>3</v>
      </c>
      <c r="AA5" s="62">
        <v>3</v>
      </c>
      <c r="AB5" s="62">
        <v>3</v>
      </c>
      <c r="AC5" s="62">
        <v>1</v>
      </c>
      <c r="AD5" s="62">
        <v>1</v>
      </c>
      <c r="AE5" s="12">
        <f t="shared" si="7"/>
        <v>2.2999999999999998</v>
      </c>
      <c r="AF5" s="62">
        <v>3</v>
      </c>
      <c r="AG5" s="62">
        <v>3</v>
      </c>
      <c r="AH5" s="12">
        <f t="shared" si="0"/>
        <v>3</v>
      </c>
      <c r="AI5" s="3">
        <f>AE5*AH5</f>
        <v>6.8999999999999995</v>
      </c>
      <c r="AJ5" s="13" t="str">
        <f t="shared" si="2"/>
        <v>M</v>
      </c>
      <c r="AK5" s="10" t="s">
        <v>100</v>
      </c>
      <c r="AL5" s="8">
        <v>1</v>
      </c>
      <c r="AM5" s="67" t="s">
        <v>113</v>
      </c>
      <c r="AN5" s="62">
        <v>2</v>
      </c>
      <c r="AO5" s="67" t="s">
        <v>114</v>
      </c>
      <c r="AP5" s="62">
        <v>2</v>
      </c>
      <c r="AQ5" s="67" t="s">
        <v>115</v>
      </c>
      <c r="AR5" s="62">
        <v>2</v>
      </c>
      <c r="AS5" s="8">
        <f t="shared" si="3"/>
        <v>7</v>
      </c>
      <c r="AT5" s="13" t="str">
        <f t="shared" si="4"/>
        <v>80%</v>
      </c>
      <c r="AU5" s="15">
        <f t="shared" si="5"/>
        <v>1.38</v>
      </c>
      <c r="AV5" s="13" t="str">
        <f t="shared" si="6"/>
        <v>R</v>
      </c>
      <c r="AW5" s="13" t="s">
        <v>104</v>
      </c>
      <c r="AX5" s="16" t="s">
        <v>99</v>
      </c>
      <c r="AY5" s="16" t="s">
        <v>99</v>
      </c>
      <c r="AZ5" s="16" t="s">
        <v>99</v>
      </c>
      <c r="BA5" s="16" t="s">
        <v>99</v>
      </c>
      <c r="BB5" s="16" t="s">
        <v>99</v>
      </c>
      <c r="BC5" s="16" t="s">
        <v>99</v>
      </c>
      <c r="BD5" s="16" t="s">
        <v>99</v>
      </c>
      <c r="BE5" s="16" t="s">
        <v>99</v>
      </c>
    </row>
    <row r="6" spans="1:57" ht="285.60000000000002" customHeight="1">
      <c r="A6" s="4">
        <v>4</v>
      </c>
      <c r="B6" s="9" t="s">
        <v>105</v>
      </c>
      <c r="C6" s="2" t="s">
        <v>116</v>
      </c>
      <c r="D6" s="62" t="s">
        <v>92</v>
      </c>
      <c r="E6" s="62" t="s">
        <v>92</v>
      </c>
      <c r="F6" s="62" t="s">
        <v>92</v>
      </c>
      <c r="G6" s="62" t="s">
        <v>92</v>
      </c>
      <c r="H6" s="62" t="s">
        <v>92</v>
      </c>
      <c r="I6" s="62" t="s">
        <v>92</v>
      </c>
      <c r="J6" s="62" t="s">
        <v>92</v>
      </c>
      <c r="K6" s="62" t="s">
        <v>92</v>
      </c>
      <c r="L6" s="62" t="s">
        <v>92</v>
      </c>
      <c r="M6" s="62" t="s">
        <v>92</v>
      </c>
      <c r="N6" s="2" t="s">
        <v>93</v>
      </c>
      <c r="O6" s="62" t="s">
        <v>94</v>
      </c>
      <c r="P6" s="62" t="s">
        <v>95</v>
      </c>
      <c r="Q6" s="62" t="s">
        <v>94</v>
      </c>
      <c r="R6" s="62" t="s">
        <v>96</v>
      </c>
      <c r="S6" s="62" t="s">
        <v>96</v>
      </c>
      <c r="T6" s="62" t="s">
        <v>96</v>
      </c>
      <c r="U6" s="8" t="s">
        <v>94</v>
      </c>
      <c r="V6" s="21" t="s">
        <v>97</v>
      </c>
      <c r="W6" s="10" t="s">
        <v>117</v>
      </c>
      <c r="X6" s="16" t="s">
        <v>99</v>
      </c>
      <c r="Y6" s="16" t="s">
        <v>99</v>
      </c>
      <c r="Z6" s="62">
        <v>3</v>
      </c>
      <c r="AA6" s="62">
        <v>3</v>
      </c>
      <c r="AB6" s="62">
        <v>3</v>
      </c>
      <c r="AC6" s="62">
        <v>1</v>
      </c>
      <c r="AD6" s="62">
        <v>1</v>
      </c>
      <c r="AE6" s="12">
        <f t="shared" si="7"/>
        <v>2.2999999999999998</v>
      </c>
      <c r="AF6" s="62">
        <v>3</v>
      </c>
      <c r="AG6" s="62">
        <v>3</v>
      </c>
      <c r="AH6" s="12">
        <f t="shared" si="0"/>
        <v>3</v>
      </c>
      <c r="AI6" s="3">
        <f t="shared" si="1"/>
        <v>6.8999999999999995</v>
      </c>
      <c r="AJ6" s="13" t="str">
        <f>IF(AI6="","",IF(AI6&gt;16,"A",IF(AI6&gt;5,"M",IF(AI6&gt;2,"B","R"))))</f>
        <v>M</v>
      </c>
      <c r="AK6" s="10" t="s">
        <v>100</v>
      </c>
      <c r="AL6" s="8">
        <v>1</v>
      </c>
      <c r="AM6" s="67" t="s">
        <v>118</v>
      </c>
      <c r="AN6" s="62">
        <v>1</v>
      </c>
      <c r="AO6" s="67" t="s">
        <v>114</v>
      </c>
      <c r="AP6" s="62">
        <v>1</v>
      </c>
      <c r="AQ6" s="67" t="s">
        <v>119</v>
      </c>
      <c r="AR6" s="62">
        <v>1</v>
      </c>
      <c r="AS6" s="8">
        <f t="shared" si="3"/>
        <v>4</v>
      </c>
      <c r="AT6" s="13" t="str">
        <f t="shared" si="4"/>
        <v>50%</v>
      </c>
      <c r="AU6" s="15">
        <f t="shared" si="5"/>
        <v>3.4499999999999997</v>
      </c>
      <c r="AV6" s="13" t="str">
        <f t="shared" si="6"/>
        <v>B</v>
      </c>
      <c r="AW6" s="13" t="s">
        <v>104</v>
      </c>
      <c r="AX6" s="16" t="s">
        <v>99</v>
      </c>
      <c r="AY6" s="16" t="s">
        <v>99</v>
      </c>
      <c r="AZ6" s="16" t="s">
        <v>99</v>
      </c>
      <c r="BA6" s="16" t="s">
        <v>99</v>
      </c>
      <c r="BB6" s="16" t="s">
        <v>99</v>
      </c>
      <c r="BC6" s="16" t="s">
        <v>99</v>
      </c>
      <c r="BD6" s="16" t="s">
        <v>99</v>
      </c>
      <c r="BE6" s="16" t="s">
        <v>99</v>
      </c>
    </row>
    <row r="7" spans="1:57" ht="259.14999999999998" customHeight="1">
      <c r="A7" s="4">
        <v>5</v>
      </c>
      <c r="B7" s="9" t="s">
        <v>105</v>
      </c>
      <c r="C7" s="2" t="s">
        <v>120</v>
      </c>
      <c r="D7" s="62" t="s">
        <v>92</v>
      </c>
      <c r="E7" s="62" t="s">
        <v>92</v>
      </c>
      <c r="F7" s="62" t="s">
        <v>92</v>
      </c>
      <c r="G7" s="62" t="s">
        <v>92</v>
      </c>
      <c r="H7" s="62" t="s">
        <v>92</v>
      </c>
      <c r="I7" s="62" t="s">
        <v>92</v>
      </c>
      <c r="J7" s="62" t="s">
        <v>92</v>
      </c>
      <c r="K7" s="62" t="s">
        <v>92</v>
      </c>
      <c r="L7" s="62" t="s">
        <v>92</v>
      </c>
      <c r="M7" s="62" t="s">
        <v>92</v>
      </c>
      <c r="N7" s="2" t="s">
        <v>93</v>
      </c>
      <c r="O7" s="62" t="s">
        <v>94</v>
      </c>
      <c r="P7" s="62" t="s">
        <v>95</v>
      </c>
      <c r="Q7" s="62" t="s">
        <v>94</v>
      </c>
      <c r="R7" s="62" t="s">
        <v>96</v>
      </c>
      <c r="S7" s="62" t="s">
        <v>96</v>
      </c>
      <c r="T7" s="62" t="s">
        <v>96</v>
      </c>
      <c r="U7" s="8" t="s">
        <v>94</v>
      </c>
      <c r="V7" s="21" t="s">
        <v>97</v>
      </c>
      <c r="W7" s="10" t="s">
        <v>121</v>
      </c>
      <c r="X7" s="16" t="s">
        <v>99</v>
      </c>
      <c r="Y7" s="16" t="s">
        <v>99</v>
      </c>
      <c r="Z7" s="62">
        <v>3</v>
      </c>
      <c r="AA7" s="62">
        <v>1</v>
      </c>
      <c r="AB7" s="62">
        <v>3</v>
      </c>
      <c r="AC7" s="62">
        <v>1</v>
      </c>
      <c r="AD7" s="62">
        <v>1</v>
      </c>
      <c r="AE7" s="12">
        <f t="shared" si="7"/>
        <v>1.9999999999999996</v>
      </c>
      <c r="AF7" s="62">
        <v>3</v>
      </c>
      <c r="AG7" s="62">
        <v>3</v>
      </c>
      <c r="AH7" s="12">
        <f t="shared" si="0"/>
        <v>3</v>
      </c>
      <c r="AI7" s="3">
        <f t="shared" si="1"/>
        <v>5.9999999999999982</v>
      </c>
      <c r="AJ7" s="13" t="str">
        <f t="shared" si="2"/>
        <v>M</v>
      </c>
      <c r="AK7" s="10" t="s">
        <v>100</v>
      </c>
      <c r="AL7" s="8">
        <v>1</v>
      </c>
      <c r="AM7" s="67" t="s">
        <v>118</v>
      </c>
      <c r="AN7" s="62">
        <v>2</v>
      </c>
      <c r="AO7" s="67" t="s">
        <v>122</v>
      </c>
      <c r="AP7" s="62">
        <v>2</v>
      </c>
      <c r="AQ7" s="67" t="s">
        <v>123</v>
      </c>
      <c r="AR7" s="62">
        <v>2</v>
      </c>
      <c r="AS7" s="8">
        <f t="shared" si="3"/>
        <v>7</v>
      </c>
      <c r="AT7" s="13" t="str">
        <f t="shared" si="4"/>
        <v>80%</v>
      </c>
      <c r="AU7" s="15">
        <f t="shared" si="5"/>
        <v>1.1999999999999993</v>
      </c>
      <c r="AV7" s="13" t="str">
        <f t="shared" si="6"/>
        <v>R</v>
      </c>
      <c r="AW7" s="13" t="s">
        <v>104</v>
      </c>
      <c r="AX7" s="16" t="s">
        <v>99</v>
      </c>
      <c r="AY7" s="16" t="s">
        <v>99</v>
      </c>
      <c r="AZ7" s="16" t="s">
        <v>99</v>
      </c>
      <c r="BA7" s="16" t="s">
        <v>99</v>
      </c>
      <c r="BB7" s="16" t="s">
        <v>99</v>
      </c>
      <c r="BC7" s="16" t="s">
        <v>99</v>
      </c>
      <c r="BD7" s="16" t="s">
        <v>99</v>
      </c>
      <c r="BE7" s="16" t="s">
        <v>99</v>
      </c>
    </row>
    <row r="8" spans="1:57" s="82" customFormat="1" ht="180.6" customHeight="1">
      <c r="A8" s="69">
        <v>5</v>
      </c>
      <c r="B8" s="70" t="s">
        <v>105</v>
      </c>
      <c r="C8" s="71" t="s">
        <v>120</v>
      </c>
      <c r="D8" s="72" t="s">
        <v>92</v>
      </c>
      <c r="E8" s="72" t="s">
        <v>92</v>
      </c>
      <c r="F8" s="72" t="s">
        <v>92</v>
      </c>
      <c r="G8" s="72" t="s">
        <v>92</v>
      </c>
      <c r="H8" s="72" t="s">
        <v>92</v>
      </c>
      <c r="I8" s="72" t="s">
        <v>92</v>
      </c>
      <c r="J8" s="72" t="s">
        <v>92</v>
      </c>
      <c r="K8" s="72" t="s">
        <v>92</v>
      </c>
      <c r="L8" s="72" t="s">
        <v>92</v>
      </c>
      <c r="M8" s="72" t="s">
        <v>92</v>
      </c>
      <c r="N8" s="71" t="s">
        <v>93</v>
      </c>
      <c r="O8" s="72" t="s">
        <v>94</v>
      </c>
      <c r="P8" s="72" t="s">
        <v>95</v>
      </c>
      <c r="Q8" s="72" t="s">
        <v>94</v>
      </c>
      <c r="R8" s="73" t="s">
        <v>94</v>
      </c>
      <c r="S8" s="72" t="s">
        <v>96</v>
      </c>
      <c r="T8" s="73" t="s">
        <v>94</v>
      </c>
      <c r="U8" s="73" t="s">
        <v>94</v>
      </c>
      <c r="V8" s="74" t="s">
        <v>124</v>
      </c>
      <c r="W8" s="75" t="s">
        <v>125</v>
      </c>
      <c r="X8" s="76" t="s">
        <v>99</v>
      </c>
      <c r="Y8" s="76" t="s">
        <v>99</v>
      </c>
      <c r="Z8" s="72">
        <v>3</v>
      </c>
      <c r="AA8" s="72">
        <v>1</v>
      </c>
      <c r="AB8" s="72">
        <v>3</v>
      </c>
      <c r="AC8" s="72">
        <v>1</v>
      </c>
      <c r="AD8" s="72">
        <v>1</v>
      </c>
      <c r="AE8" s="77">
        <f t="shared" ref="AE8" si="8">(Z8*Z$1)+(AA8*AA$1)+(AB8*AB$1)+(AC8*AC$1)+(AD8*AD$1)</f>
        <v>1.9999999999999996</v>
      </c>
      <c r="AF8" s="72">
        <v>3</v>
      </c>
      <c r="AG8" s="72">
        <v>3</v>
      </c>
      <c r="AH8" s="77">
        <f t="shared" ref="AH8" si="9">(AF8*$AF$1)+(AG8*$AG$1)</f>
        <v>3</v>
      </c>
      <c r="AI8" s="78">
        <f t="shared" ref="AI8" si="10">AE8*AH8</f>
        <v>5.9999999999999982</v>
      </c>
      <c r="AJ8" s="79" t="str">
        <f t="shared" ref="AJ8" si="11">IF(AI8="","",IF(AI8&gt;16,"A",IF(AI8&gt;5,"M",IF(AI8&gt;2,"B","R"))))</f>
        <v>M</v>
      </c>
      <c r="AK8" s="75" t="s">
        <v>100</v>
      </c>
      <c r="AL8" s="73">
        <v>1</v>
      </c>
      <c r="AM8" s="80" t="s">
        <v>118</v>
      </c>
      <c r="AN8" s="72">
        <v>2</v>
      </c>
      <c r="AO8" s="80" t="s">
        <v>122</v>
      </c>
      <c r="AP8" s="72">
        <v>2</v>
      </c>
      <c r="AQ8" s="80" t="s">
        <v>123</v>
      </c>
      <c r="AR8" s="72">
        <v>2</v>
      </c>
      <c r="AS8" s="73">
        <f t="shared" ref="AS8" si="12">AL8+AN8+AP8+AR8</f>
        <v>7</v>
      </c>
      <c r="AT8" s="79" t="str">
        <f t="shared" ref="AT8" si="13">IF(AS8="","",IF(AS8=0,"0%",IF(AS8&lt;=4,"50%",IF(AS8&gt;4,"80%"))))</f>
        <v>80%</v>
      </c>
      <c r="AU8" s="81">
        <f t="shared" ref="AU8" si="14">AI8-(AI8*AT8)</f>
        <v>1.1999999999999993</v>
      </c>
      <c r="AV8" s="79" t="str">
        <f t="shared" ref="AV8" si="15">IF(AU8="","",IF(AU8&gt;16,"A",IF(AU8&gt;5,"M",IF(AU8&gt;2,"B","R"))))</f>
        <v>R</v>
      </c>
      <c r="AW8" s="79" t="s">
        <v>104</v>
      </c>
      <c r="AX8" s="76" t="s">
        <v>99</v>
      </c>
      <c r="AY8" s="76" t="s">
        <v>99</v>
      </c>
      <c r="AZ8" s="76" t="s">
        <v>99</v>
      </c>
      <c r="BA8" s="76" t="s">
        <v>99</v>
      </c>
      <c r="BB8" s="76" t="s">
        <v>99</v>
      </c>
      <c r="BC8" s="76" t="s">
        <v>99</v>
      </c>
      <c r="BD8" s="76" t="s">
        <v>99</v>
      </c>
      <c r="BE8" s="76" t="s">
        <v>99</v>
      </c>
    </row>
    <row r="9" spans="1:57" ht="264" customHeight="1">
      <c r="A9" s="4">
        <v>6</v>
      </c>
      <c r="B9" s="9" t="s">
        <v>105</v>
      </c>
      <c r="C9" s="2" t="s">
        <v>126</v>
      </c>
      <c r="D9" s="62" t="s">
        <v>92</v>
      </c>
      <c r="E9" s="62" t="s">
        <v>92</v>
      </c>
      <c r="F9" s="62" t="s">
        <v>92</v>
      </c>
      <c r="G9" s="62" t="s">
        <v>92</v>
      </c>
      <c r="H9" s="62" t="s">
        <v>92</v>
      </c>
      <c r="I9" s="62" t="s">
        <v>92</v>
      </c>
      <c r="J9" s="62" t="s">
        <v>92</v>
      </c>
      <c r="K9" s="62" t="s">
        <v>92</v>
      </c>
      <c r="L9" s="62" t="s">
        <v>92</v>
      </c>
      <c r="M9" s="62" t="s">
        <v>92</v>
      </c>
      <c r="N9" s="2" t="s">
        <v>93</v>
      </c>
      <c r="O9" s="62" t="s">
        <v>94</v>
      </c>
      <c r="P9" s="62" t="s">
        <v>95</v>
      </c>
      <c r="Q9" s="62" t="s">
        <v>94</v>
      </c>
      <c r="R9" s="62" t="s">
        <v>96</v>
      </c>
      <c r="S9" s="62" t="s">
        <v>96</v>
      </c>
      <c r="T9" s="62" t="s">
        <v>96</v>
      </c>
      <c r="U9" s="8" t="s">
        <v>94</v>
      </c>
      <c r="V9" s="21" t="s">
        <v>97</v>
      </c>
      <c r="W9" s="10" t="s">
        <v>127</v>
      </c>
      <c r="X9" s="16" t="s">
        <v>99</v>
      </c>
      <c r="Y9" s="16" t="s">
        <v>99</v>
      </c>
      <c r="Z9" s="62">
        <v>3</v>
      </c>
      <c r="AA9" s="62">
        <v>3</v>
      </c>
      <c r="AB9" s="62">
        <v>3</v>
      </c>
      <c r="AC9" s="62">
        <v>1</v>
      </c>
      <c r="AD9" s="62">
        <v>1</v>
      </c>
      <c r="AE9" s="12">
        <f t="shared" si="7"/>
        <v>2.2999999999999998</v>
      </c>
      <c r="AF9" s="8">
        <v>3</v>
      </c>
      <c r="AG9" s="8">
        <v>3</v>
      </c>
      <c r="AH9" s="12">
        <f t="shared" si="0"/>
        <v>3</v>
      </c>
      <c r="AI9" s="3">
        <f t="shared" si="1"/>
        <v>6.8999999999999995</v>
      </c>
      <c r="AJ9" s="13" t="str">
        <f t="shared" si="2"/>
        <v>M</v>
      </c>
      <c r="AK9" s="10" t="s">
        <v>100</v>
      </c>
      <c r="AL9" s="8">
        <v>1</v>
      </c>
      <c r="AM9" s="67" t="s">
        <v>128</v>
      </c>
      <c r="AN9" s="62">
        <v>2</v>
      </c>
      <c r="AO9" s="67" t="s">
        <v>129</v>
      </c>
      <c r="AP9" s="62">
        <v>2</v>
      </c>
      <c r="AQ9" s="67" t="s">
        <v>130</v>
      </c>
      <c r="AR9" s="62">
        <v>2</v>
      </c>
      <c r="AS9" s="8">
        <f t="shared" si="3"/>
        <v>7</v>
      </c>
      <c r="AT9" s="13" t="str">
        <f t="shared" si="4"/>
        <v>80%</v>
      </c>
      <c r="AU9" s="15">
        <f t="shared" si="5"/>
        <v>1.38</v>
      </c>
      <c r="AV9" s="13" t="str">
        <f t="shared" si="6"/>
        <v>R</v>
      </c>
      <c r="AW9" s="13" t="s">
        <v>104</v>
      </c>
      <c r="AX9" s="16" t="s">
        <v>99</v>
      </c>
      <c r="AY9" s="16" t="s">
        <v>99</v>
      </c>
      <c r="AZ9" s="16" t="s">
        <v>99</v>
      </c>
      <c r="BA9" s="16" t="s">
        <v>99</v>
      </c>
      <c r="BB9" s="16" t="s">
        <v>99</v>
      </c>
      <c r="BC9" s="16" t="s">
        <v>99</v>
      </c>
      <c r="BD9" s="16" t="s">
        <v>99</v>
      </c>
      <c r="BE9" s="16" t="s">
        <v>99</v>
      </c>
    </row>
    <row r="10" spans="1:57" s="82" customFormat="1" ht="264" customHeight="1">
      <c r="A10" s="69">
        <v>6</v>
      </c>
      <c r="B10" s="70" t="s">
        <v>105</v>
      </c>
      <c r="C10" s="71" t="s">
        <v>126</v>
      </c>
      <c r="D10" s="72" t="s">
        <v>92</v>
      </c>
      <c r="E10" s="72" t="s">
        <v>92</v>
      </c>
      <c r="F10" s="72" t="s">
        <v>92</v>
      </c>
      <c r="G10" s="72" t="s">
        <v>92</v>
      </c>
      <c r="H10" s="72" t="s">
        <v>92</v>
      </c>
      <c r="I10" s="72" t="s">
        <v>92</v>
      </c>
      <c r="J10" s="72" t="s">
        <v>92</v>
      </c>
      <c r="K10" s="72" t="s">
        <v>92</v>
      </c>
      <c r="L10" s="72" t="s">
        <v>92</v>
      </c>
      <c r="M10" s="72" t="s">
        <v>92</v>
      </c>
      <c r="N10" s="71" t="s">
        <v>93</v>
      </c>
      <c r="O10" s="72" t="s">
        <v>94</v>
      </c>
      <c r="P10" s="72" t="s">
        <v>95</v>
      </c>
      <c r="Q10" s="72" t="s">
        <v>94</v>
      </c>
      <c r="R10" s="73" t="s">
        <v>94</v>
      </c>
      <c r="S10" s="72" t="s">
        <v>96</v>
      </c>
      <c r="T10" s="73" t="s">
        <v>94</v>
      </c>
      <c r="U10" s="73" t="s">
        <v>94</v>
      </c>
      <c r="V10" s="74" t="s">
        <v>124</v>
      </c>
      <c r="W10" s="75" t="s">
        <v>131</v>
      </c>
      <c r="X10" s="76" t="s">
        <v>99</v>
      </c>
      <c r="Y10" s="76" t="s">
        <v>99</v>
      </c>
      <c r="Z10" s="72">
        <v>3</v>
      </c>
      <c r="AA10" s="72">
        <v>3</v>
      </c>
      <c r="AB10" s="72">
        <v>3</v>
      </c>
      <c r="AC10" s="72">
        <v>1</v>
      </c>
      <c r="AD10" s="72">
        <v>1</v>
      </c>
      <c r="AE10" s="77">
        <f t="shared" ref="AE10" si="16">(Z10*Z$1)+(AA10*AA$1)+(AB10*AB$1)+(AC10*AC$1)+(AD10*AD$1)</f>
        <v>2.2999999999999998</v>
      </c>
      <c r="AF10" s="73">
        <v>3</v>
      </c>
      <c r="AG10" s="73">
        <v>3</v>
      </c>
      <c r="AH10" s="77">
        <f t="shared" ref="AH10" si="17">(AF10*$AF$1)+(AG10*$AG$1)</f>
        <v>3</v>
      </c>
      <c r="AI10" s="78">
        <f t="shared" ref="AI10" si="18">AE10*AH10</f>
        <v>6.8999999999999995</v>
      </c>
      <c r="AJ10" s="79" t="str">
        <f t="shared" ref="AJ10" si="19">IF(AI10="","",IF(AI10&gt;16,"A",IF(AI10&gt;5,"M",IF(AI10&gt;2,"B","R"))))</f>
        <v>M</v>
      </c>
      <c r="AK10" s="75" t="s">
        <v>100</v>
      </c>
      <c r="AL10" s="73">
        <v>1</v>
      </c>
      <c r="AM10" s="80" t="s">
        <v>128</v>
      </c>
      <c r="AN10" s="72">
        <v>2</v>
      </c>
      <c r="AO10" s="80" t="s">
        <v>129</v>
      </c>
      <c r="AP10" s="72">
        <v>2</v>
      </c>
      <c r="AQ10" s="80" t="s">
        <v>130</v>
      </c>
      <c r="AR10" s="72">
        <v>2</v>
      </c>
      <c r="AS10" s="73">
        <f t="shared" ref="AS10" si="20">AL10+AN10+AP10+AR10</f>
        <v>7</v>
      </c>
      <c r="AT10" s="79" t="str">
        <f t="shared" ref="AT10" si="21">IF(AS10="","",IF(AS10=0,"0%",IF(AS10&lt;=4,"50%",IF(AS10&gt;4,"80%"))))</f>
        <v>80%</v>
      </c>
      <c r="AU10" s="81">
        <f t="shared" ref="AU10" si="22">AI10-(AI10*AT10)</f>
        <v>1.38</v>
      </c>
      <c r="AV10" s="79" t="str">
        <f t="shared" ref="AV10" si="23">IF(AU10="","",IF(AU10&gt;16,"A",IF(AU10&gt;5,"M",IF(AU10&gt;2,"B","R"))))</f>
        <v>R</v>
      </c>
      <c r="AW10" s="79" t="s">
        <v>104</v>
      </c>
      <c r="AX10" s="76" t="s">
        <v>99</v>
      </c>
      <c r="AY10" s="76" t="s">
        <v>99</v>
      </c>
      <c r="AZ10" s="76" t="s">
        <v>99</v>
      </c>
      <c r="BA10" s="76" t="s">
        <v>99</v>
      </c>
      <c r="BB10" s="76" t="s">
        <v>99</v>
      </c>
      <c r="BC10" s="76" t="s">
        <v>99</v>
      </c>
      <c r="BD10" s="76" t="s">
        <v>99</v>
      </c>
      <c r="BE10" s="76" t="s">
        <v>99</v>
      </c>
    </row>
    <row r="11" spans="1:57" ht="259.14999999999998" customHeight="1">
      <c r="A11" s="4">
        <v>7</v>
      </c>
      <c r="B11" s="9" t="s">
        <v>105</v>
      </c>
      <c r="C11" s="2" t="s">
        <v>132</v>
      </c>
      <c r="D11" s="62" t="s">
        <v>92</v>
      </c>
      <c r="E11" s="62" t="s">
        <v>92</v>
      </c>
      <c r="F11" s="62" t="s">
        <v>92</v>
      </c>
      <c r="G11" s="62" t="s">
        <v>92</v>
      </c>
      <c r="H11" s="62" t="s">
        <v>92</v>
      </c>
      <c r="I11" s="62" t="s">
        <v>92</v>
      </c>
      <c r="J11" s="62" t="s">
        <v>92</v>
      </c>
      <c r="K11" s="62" t="s">
        <v>92</v>
      </c>
      <c r="L11" s="62" t="s">
        <v>92</v>
      </c>
      <c r="M11" s="62" t="s">
        <v>92</v>
      </c>
      <c r="N11" s="2" t="s">
        <v>93</v>
      </c>
      <c r="O11" s="62" t="s">
        <v>94</v>
      </c>
      <c r="P11" s="62" t="s">
        <v>95</v>
      </c>
      <c r="Q11" s="62" t="s">
        <v>94</v>
      </c>
      <c r="R11" s="62" t="s">
        <v>96</v>
      </c>
      <c r="S11" s="62" t="s">
        <v>96</v>
      </c>
      <c r="T11" s="62" t="s">
        <v>96</v>
      </c>
      <c r="U11" s="8" t="s">
        <v>94</v>
      </c>
      <c r="V11" s="21" t="s">
        <v>97</v>
      </c>
      <c r="W11" s="10" t="s">
        <v>133</v>
      </c>
      <c r="X11" s="16" t="s">
        <v>99</v>
      </c>
      <c r="Y11" s="16" t="s">
        <v>99</v>
      </c>
      <c r="Z11" s="62">
        <v>3</v>
      </c>
      <c r="AA11" s="62">
        <v>3</v>
      </c>
      <c r="AB11" s="62">
        <v>3</v>
      </c>
      <c r="AC11" s="62">
        <v>1</v>
      </c>
      <c r="AD11" s="62">
        <v>1</v>
      </c>
      <c r="AE11" s="12">
        <f t="shared" si="7"/>
        <v>2.2999999999999998</v>
      </c>
      <c r="AF11" s="8">
        <v>3</v>
      </c>
      <c r="AG11" s="8">
        <v>3</v>
      </c>
      <c r="AH11" s="12">
        <f t="shared" si="0"/>
        <v>3</v>
      </c>
      <c r="AI11" s="3">
        <f t="shared" si="1"/>
        <v>6.8999999999999995</v>
      </c>
      <c r="AJ11" s="13" t="str">
        <f t="shared" si="2"/>
        <v>M</v>
      </c>
      <c r="AK11" s="10" t="s">
        <v>100</v>
      </c>
      <c r="AL11" s="8">
        <v>1</v>
      </c>
      <c r="AM11" s="67" t="s">
        <v>134</v>
      </c>
      <c r="AN11" s="62">
        <v>2</v>
      </c>
      <c r="AO11" s="67" t="s">
        <v>135</v>
      </c>
      <c r="AP11" s="62">
        <v>1</v>
      </c>
      <c r="AQ11" s="67" t="s">
        <v>136</v>
      </c>
      <c r="AR11" s="62">
        <v>2</v>
      </c>
      <c r="AS11" s="8">
        <f t="shared" si="3"/>
        <v>6</v>
      </c>
      <c r="AT11" s="13" t="str">
        <f t="shared" si="4"/>
        <v>80%</v>
      </c>
      <c r="AU11" s="15">
        <f t="shared" si="5"/>
        <v>1.38</v>
      </c>
      <c r="AV11" s="13" t="str">
        <f t="shared" si="6"/>
        <v>R</v>
      </c>
      <c r="AW11" s="13" t="s">
        <v>104</v>
      </c>
      <c r="AX11" s="16" t="s">
        <v>99</v>
      </c>
      <c r="AY11" s="16" t="s">
        <v>99</v>
      </c>
      <c r="AZ11" s="16" t="s">
        <v>99</v>
      </c>
      <c r="BA11" s="16" t="s">
        <v>99</v>
      </c>
      <c r="BB11" s="16" t="s">
        <v>99</v>
      </c>
      <c r="BC11" s="16" t="s">
        <v>99</v>
      </c>
      <c r="BD11" s="16" t="s">
        <v>99</v>
      </c>
      <c r="BE11" s="16" t="s">
        <v>99</v>
      </c>
    </row>
    <row r="12" spans="1:57" s="82" customFormat="1" ht="166.9" customHeight="1">
      <c r="A12" s="69">
        <v>7</v>
      </c>
      <c r="B12" s="70" t="s">
        <v>105</v>
      </c>
      <c r="C12" s="71" t="s">
        <v>132</v>
      </c>
      <c r="D12" s="72" t="s">
        <v>92</v>
      </c>
      <c r="E12" s="72" t="s">
        <v>92</v>
      </c>
      <c r="F12" s="72" t="s">
        <v>92</v>
      </c>
      <c r="G12" s="72" t="s">
        <v>92</v>
      </c>
      <c r="H12" s="72" t="s">
        <v>92</v>
      </c>
      <c r="I12" s="72" t="s">
        <v>92</v>
      </c>
      <c r="J12" s="72" t="s">
        <v>92</v>
      </c>
      <c r="K12" s="72" t="s">
        <v>92</v>
      </c>
      <c r="L12" s="72" t="s">
        <v>92</v>
      </c>
      <c r="M12" s="72" t="s">
        <v>92</v>
      </c>
      <c r="N12" s="71" t="s">
        <v>93</v>
      </c>
      <c r="O12" s="72" t="s">
        <v>94</v>
      </c>
      <c r="P12" s="72" t="s">
        <v>95</v>
      </c>
      <c r="Q12" s="72" t="s">
        <v>94</v>
      </c>
      <c r="R12" s="73" t="s">
        <v>94</v>
      </c>
      <c r="S12" s="72" t="s">
        <v>96</v>
      </c>
      <c r="T12" s="73" t="s">
        <v>94</v>
      </c>
      <c r="U12" s="73" t="s">
        <v>94</v>
      </c>
      <c r="V12" s="74" t="s">
        <v>124</v>
      </c>
      <c r="W12" s="75" t="s">
        <v>137</v>
      </c>
      <c r="X12" s="76" t="s">
        <v>99</v>
      </c>
      <c r="Y12" s="76" t="s">
        <v>99</v>
      </c>
      <c r="Z12" s="72">
        <v>3</v>
      </c>
      <c r="AA12" s="72">
        <v>3</v>
      </c>
      <c r="AB12" s="72">
        <v>3</v>
      </c>
      <c r="AC12" s="72">
        <v>1</v>
      </c>
      <c r="AD12" s="72">
        <v>1</v>
      </c>
      <c r="AE12" s="77">
        <f t="shared" ref="AE12" si="24">(Z12*Z$1)+(AA12*AA$1)+(AB12*AB$1)+(AC12*AC$1)+(AD12*AD$1)</f>
        <v>2.2999999999999998</v>
      </c>
      <c r="AF12" s="73">
        <v>3</v>
      </c>
      <c r="AG12" s="73">
        <v>3</v>
      </c>
      <c r="AH12" s="77">
        <f t="shared" ref="AH12" si="25">(AF12*$AF$1)+(AG12*$AG$1)</f>
        <v>3</v>
      </c>
      <c r="AI12" s="78">
        <f t="shared" ref="AI12" si="26">AE12*AH12</f>
        <v>6.8999999999999995</v>
      </c>
      <c r="AJ12" s="79" t="str">
        <f t="shared" ref="AJ12" si="27">IF(AI12="","",IF(AI12&gt;16,"A",IF(AI12&gt;5,"M",IF(AI12&gt;2,"B","R"))))</f>
        <v>M</v>
      </c>
      <c r="AK12" s="75" t="s">
        <v>100</v>
      </c>
      <c r="AL12" s="73">
        <v>1</v>
      </c>
      <c r="AM12" s="80" t="s">
        <v>134</v>
      </c>
      <c r="AN12" s="72">
        <v>2</v>
      </c>
      <c r="AO12" s="80" t="s">
        <v>135</v>
      </c>
      <c r="AP12" s="72">
        <v>1</v>
      </c>
      <c r="AQ12" s="80" t="s">
        <v>136</v>
      </c>
      <c r="AR12" s="72">
        <v>2</v>
      </c>
      <c r="AS12" s="73">
        <f t="shared" ref="AS12" si="28">AL12+AN12+AP12+AR12</f>
        <v>6</v>
      </c>
      <c r="AT12" s="79" t="str">
        <f t="shared" ref="AT12" si="29">IF(AS12="","",IF(AS12=0,"0%",IF(AS12&lt;=4,"50%",IF(AS12&gt;4,"80%"))))</f>
        <v>80%</v>
      </c>
      <c r="AU12" s="81">
        <f t="shared" ref="AU12" si="30">AI12-(AI12*AT12)</f>
        <v>1.38</v>
      </c>
      <c r="AV12" s="79" t="str">
        <f t="shared" ref="AV12" si="31">IF(AU12="","",IF(AU12&gt;16,"A",IF(AU12&gt;5,"M",IF(AU12&gt;2,"B","R"))))</f>
        <v>R</v>
      </c>
      <c r="AW12" s="79" t="s">
        <v>104</v>
      </c>
      <c r="AX12" s="76" t="s">
        <v>99</v>
      </c>
      <c r="AY12" s="76" t="s">
        <v>99</v>
      </c>
      <c r="AZ12" s="76" t="s">
        <v>99</v>
      </c>
      <c r="BA12" s="76" t="s">
        <v>99</v>
      </c>
      <c r="BB12" s="76" t="s">
        <v>99</v>
      </c>
      <c r="BC12" s="76" t="s">
        <v>99</v>
      </c>
      <c r="BD12" s="76" t="s">
        <v>99</v>
      </c>
      <c r="BE12" s="76" t="s">
        <v>99</v>
      </c>
    </row>
    <row r="13" spans="1:57" ht="276" customHeight="1">
      <c r="A13" s="4">
        <v>8</v>
      </c>
      <c r="B13" s="9" t="s">
        <v>105</v>
      </c>
      <c r="C13" s="2" t="s">
        <v>138</v>
      </c>
      <c r="D13" s="62" t="s">
        <v>92</v>
      </c>
      <c r="E13" s="62" t="s">
        <v>92</v>
      </c>
      <c r="F13" s="62" t="s">
        <v>92</v>
      </c>
      <c r="G13" s="62" t="s">
        <v>92</v>
      </c>
      <c r="H13" s="62" t="s">
        <v>92</v>
      </c>
      <c r="I13" s="62" t="s">
        <v>92</v>
      </c>
      <c r="J13" s="62" t="s">
        <v>92</v>
      </c>
      <c r="K13" s="62" t="s">
        <v>92</v>
      </c>
      <c r="L13" s="62" t="s">
        <v>92</v>
      </c>
      <c r="M13" s="62" t="s">
        <v>92</v>
      </c>
      <c r="N13" s="2" t="s">
        <v>93</v>
      </c>
      <c r="O13" s="62" t="s">
        <v>94</v>
      </c>
      <c r="P13" s="62" t="s">
        <v>95</v>
      </c>
      <c r="Q13" s="62" t="s">
        <v>94</v>
      </c>
      <c r="R13" s="62" t="s">
        <v>96</v>
      </c>
      <c r="S13" s="62" t="s">
        <v>96</v>
      </c>
      <c r="T13" s="62" t="s">
        <v>96</v>
      </c>
      <c r="U13" s="8" t="s">
        <v>94</v>
      </c>
      <c r="V13" s="21" t="s">
        <v>97</v>
      </c>
      <c r="W13" s="10" t="s">
        <v>139</v>
      </c>
      <c r="X13" s="16" t="s">
        <v>99</v>
      </c>
      <c r="Y13" s="16" t="s">
        <v>99</v>
      </c>
      <c r="Z13" s="62">
        <v>3</v>
      </c>
      <c r="AA13" s="62">
        <v>3</v>
      </c>
      <c r="AB13" s="62">
        <v>3</v>
      </c>
      <c r="AC13" s="62">
        <v>1</v>
      </c>
      <c r="AD13" s="62">
        <v>1</v>
      </c>
      <c r="AE13" s="12">
        <f t="shared" si="7"/>
        <v>2.2999999999999998</v>
      </c>
      <c r="AF13" s="8">
        <v>3</v>
      </c>
      <c r="AG13" s="8">
        <v>3</v>
      </c>
      <c r="AH13" s="12">
        <f t="shared" si="0"/>
        <v>3</v>
      </c>
      <c r="AI13" s="3">
        <f t="shared" si="1"/>
        <v>6.8999999999999995</v>
      </c>
      <c r="AJ13" s="13" t="str">
        <f t="shared" si="2"/>
        <v>M</v>
      </c>
      <c r="AK13" s="10" t="s">
        <v>100</v>
      </c>
      <c r="AL13" s="8">
        <v>1</v>
      </c>
      <c r="AM13" s="67" t="s">
        <v>118</v>
      </c>
      <c r="AN13" s="62">
        <v>1</v>
      </c>
      <c r="AO13" s="67" t="s">
        <v>140</v>
      </c>
      <c r="AP13" s="62">
        <v>2</v>
      </c>
      <c r="AQ13" s="67" t="s">
        <v>141</v>
      </c>
      <c r="AR13" s="62">
        <v>2</v>
      </c>
      <c r="AS13" s="8">
        <f t="shared" si="3"/>
        <v>6</v>
      </c>
      <c r="AT13" s="13" t="str">
        <f t="shared" si="4"/>
        <v>80%</v>
      </c>
      <c r="AU13" s="15">
        <f t="shared" si="5"/>
        <v>1.38</v>
      </c>
      <c r="AV13" s="13" t="str">
        <f t="shared" si="6"/>
        <v>R</v>
      </c>
      <c r="AW13" s="13" t="s">
        <v>104</v>
      </c>
      <c r="AX13" s="16" t="s">
        <v>99</v>
      </c>
      <c r="AY13" s="16" t="s">
        <v>99</v>
      </c>
      <c r="AZ13" s="16" t="s">
        <v>99</v>
      </c>
      <c r="BA13" s="16" t="s">
        <v>99</v>
      </c>
      <c r="BB13" s="16" t="s">
        <v>99</v>
      </c>
      <c r="BC13" s="16" t="s">
        <v>99</v>
      </c>
      <c r="BD13" s="16" t="s">
        <v>99</v>
      </c>
      <c r="BE13" s="16" t="s">
        <v>99</v>
      </c>
    </row>
    <row r="14" spans="1:57" ht="275.45" customHeight="1">
      <c r="A14" s="4">
        <v>9</v>
      </c>
      <c r="B14" s="9" t="s">
        <v>105</v>
      </c>
      <c r="C14" s="2" t="s">
        <v>142</v>
      </c>
      <c r="D14" s="62" t="s">
        <v>92</v>
      </c>
      <c r="E14" s="62" t="s">
        <v>92</v>
      </c>
      <c r="F14" s="62" t="s">
        <v>92</v>
      </c>
      <c r="G14" s="62" t="s">
        <v>92</v>
      </c>
      <c r="H14" s="62" t="s">
        <v>92</v>
      </c>
      <c r="I14" s="62" t="s">
        <v>92</v>
      </c>
      <c r="J14" s="62" t="s">
        <v>92</v>
      </c>
      <c r="K14" s="62" t="s">
        <v>92</v>
      </c>
      <c r="L14" s="62" t="s">
        <v>92</v>
      </c>
      <c r="M14" s="62" t="s">
        <v>92</v>
      </c>
      <c r="N14" s="2" t="s">
        <v>93</v>
      </c>
      <c r="O14" s="62" t="s">
        <v>94</v>
      </c>
      <c r="P14" s="62" t="s">
        <v>95</v>
      </c>
      <c r="Q14" s="62" t="s">
        <v>94</v>
      </c>
      <c r="R14" s="62" t="s">
        <v>96</v>
      </c>
      <c r="S14" s="62" t="s">
        <v>96</v>
      </c>
      <c r="T14" s="62" t="s">
        <v>96</v>
      </c>
      <c r="U14" s="8" t="s">
        <v>94</v>
      </c>
      <c r="V14" s="21" t="s">
        <v>97</v>
      </c>
      <c r="W14" s="10" t="s">
        <v>143</v>
      </c>
      <c r="X14" s="16" t="s">
        <v>99</v>
      </c>
      <c r="Y14" s="16" t="s">
        <v>99</v>
      </c>
      <c r="Z14" s="62">
        <v>1</v>
      </c>
      <c r="AA14" s="62">
        <v>1</v>
      </c>
      <c r="AB14" s="62">
        <v>3</v>
      </c>
      <c r="AC14" s="62">
        <v>1</v>
      </c>
      <c r="AD14" s="62">
        <v>1</v>
      </c>
      <c r="AE14" s="12">
        <f t="shared" si="7"/>
        <v>1.2999999999999998</v>
      </c>
      <c r="AF14" s="8">
        <v>3</v>
      </c>
      <c r="AG14" s="8">
        <v>3</v>
      </c>
      <c r="AH14" s="12">
        <f t="shared" si="0"/>
        <v>3</v>
      </c>
      <c r="AI14" s="3">
        <f t="shared" si="1"/>
        <v>3.8999999999999995</v>
      </c>
      <c r="AJ14" s="13" t="str">
        <f t="shared" si="2"/>
        <v>B</v>
      </c>
      <c r="AK14" s="10" t="s">
        <v>100</v>
      </c>
      <c r="AL14" s="8">
        <v>1</v>
      </c>
      <c r="AM14" s="67" t="s">
        <v>144</v>
      </c>
      <c r="AN14" s="62">
        <v>2</v>
      </c>
      <c r="AO14" s="67" t="s">
        <v>122</v>
      </c>
      <c r="AP14" s="62">
        <v>2</v>
      </c>
      <c r="AQ14" s="67" t="s">
        <v>145</v>
      </c>
      <c r="AR14" s="62">
        <v>2</v>
      </c>
      <c r="AS14" s="8">
        <f t="shared" si="3"/>
        <v>7</v>
      </c>
      <c r="AT14" s="13" t="str">
        <f t="shared" si="4"/>
        <v>80%</v>
      </c>
      <c r="AU14" s="15">
        <f t="shared" si="5"/>
        <v>0.7799999999999998</v>
      </c>
      <c r="AV14" s="13" t="str">
        <f t="shared" si="6"/>
        <v>R</v>
      </c>
      <c r="AW14" s="13" t="s">
        <v>104</v>
      </c>
      <c r="AX14" s="16" t="s">
        <v>99</v>
      </c>
      <c r="AY14" s="16" t="s">
        <v>99</v>
      </c>
      <c r="AZ14" s="16" t="s">
        <v>99</v>
      </c>
      <c r="BA14" s="16" t="s">
        <v>99</v>
      </c>
      <c r="BB14" s="16" t="s">
        <v>99</v>
      </c>
      <c r="BC14" s="16" t="s">
        <v>99</v>
      </c>
      <c r="BD14" s="16" t="s">
        <v>99</v>
      </c>
      <c r="BE14" s="16" t="s">
        <v>99</v>
      </c>
    </row>
    <row r="15" spans="1:57" s="82" customFormat="1" ht="275.45" customHeight="1">
      <c r="A15" s="69">
        <v>9</v>
      </c>
      <c r="B15" s="70" t="s">
        <v>105</v>
      </c>
      <c r="C15" s="71" t="s">
        <v>142</v>
      </c>
      <c r="D15" s="72" t="s">
        <v>92</v>
      </c>
      <c r="E15" s="72" t="s">
        <v>92</v>
      </c>
      <c r="F15" s="72" t="s">
        <v>92</v>
      </c>
      <c r="G15" s="72" t="s">
        <v>92</v>
      </c>
      <c r="H15" s="72" t="s">
        <v>92</v>
      </c>
      <c r="I15" s="72" t="s">
        <v>92</v>
      </c>
      <c r="J15" s="72" t="s">
        <v>92</v>
      </c>
      <c r="K15" s="72" t="s">
        <v>92</v>
      </c>
      <c r="L15" s="72" t="s">
        <v>92</v>
      </c>
      <c r="M15" s="72" t="s">
        <v>92</v>
      </c>
      <c r="N15" s="71" t="s">
        <v>93</v>
      </c>
      <c r="O15" s="72" t="s">
        <v>94</v>
      </c>
      <c r="P15" s="72" t="s">
        <v>95</v>
      </c>
      <c r="Q15" s="72" t="s">
        <v>94</v>
      </c>
      <c r="R15" s="73" t="s">
        <v>94</v>
      </c>
      <c r="S15" s="72" t="s">
        <v>96</v>
      </c>
      <c r="T15" s="73" t="s">
        <v>94</v>
      </c>
      <c r="U15" s="73" t="s">
        <v>94</v>
      </c>
      <c r="V15" s="74" t="s">
        <v>124</v>
      </c>
      <c r="W15" s="75" t="s">
        <v>146</v>
      </c>
      <c r="X15" s="76" t="s">
        <v>99</v>
      </c>
      <c r="Y15" s="76" t="s">
        <v>99</v>
      </c>
      <c r="Z15" s="72">
        <v>1</v>
      </c>
      <c r="AA15" s="72">
        <v>1</v>
      </c>
      <c r="AB15" s="72">
        <v>3</v>
      </c>
      <c r="AC15" s="72">
        <v>1</v>
      </c>
      <c r="AD15" s="72">
        <v>1</v>
      </c>
      <c r="AE15" s="77">
        <f t="shared" ref="AE15" si="32">(Z15*Z$1)+(AA15*AA$1)+(AB15*AB$1)+(AC15*AC$1)+(AD15*AD$1)</f>
        <v>1.2999999999999998</v>
      </c>
      <c r="AF15" s="73">
        <v>3</v>
      </c>
      <c r="AG15" s="73">
        <v>3</v>
      </c>
      <c r="AH15" s="77">
        <f t="shared" ref="AH15" si="33">(AF15*$AF$1)+(AG15*$AG$1)</f>
        <v>3</v>
      </c>
      <c r="AI15" s="78">
        <f t="shared" ref="AI15" si="34">AE15*AH15</f>
        <v>3.8999999999999995</v>
      </c>
      <c r="AJ15" s="79" t="str">
        <f t="shared" ref="AJ15" si="35">IF(AI15="","",IF(AI15&gt;16,"A",IF(AI15&gt;5,"M",IF(AI15&gt;2,"B","R"))))</f>
        <v>B</v>
      </c>
      <c r="AK15" s="75" t="s">
        <v>100</v>
      </c>
      <c r="AL15" s="73">
        <v>1</v>
      </c>
      <c r="AM15" s="80" t="s">
        <v>144</v>
      </c>
      <c r="AN15" s="72">
        <v>2</v>
      </c>
      <c r="AO15" s="80" t="s">
        <v>122</v>
      </c>
      <c r="AP15" s="72">
        <v>2</v>
      </c>
      <c r="AQ15" s="80" t="s">
        <v>145</v>
      </c>
      <c r="AR15" s="72">
        <v>2</v>
      </c>
      <c r="AS15" s="73">
        <f t="shared" ref="AS15" si="36">AL15+AN15+AP15+AR15</f>
        <v>7</v>
      </c>
      <c r="AT15" s="79" t="str">
        <f t="shared" ref="AT15" si="37">IF(AS15="","",IF(AS15=0,"0%",IF(AS15&lt;=4,"50%",IF(AS15&gt;4,"80%"))))</f>
        <v>80%</v>
      </c>
      <c r="AU15" s="81">
        <f t="shared" ref="AU15" si="38">AI15-(AI15*AT15)</f>
        <v>0.7799999999999998</v>
      </c>
      <c r="AV15" s="79" t="str">
        <f t="shared" ref="AV15" si="39">IF(AU15="","",IF(AU15&gt;16,"A",IF(AU15&gt;5,"M",IF(AU15&gt;2,"B","R"))))</f>
        <v>R</v>
      </c>
      <c r="AW15" s="79" t="s">
        <v>104</v>
      </c>
      <c r="AX15" s="76" t="s">
        <v>99</v>
      </c>
      <c r="AY15" s="76" t="s">
        <v>99</v>
      </c>
      <c r="AZ15" s="76" t="s">
        <v>99</v>
      </c>
      <c r="BA15" s="76" t="s">
        <v>99</v>
      </c>
      <c r="BB15" s="76" t="s">
        <v>99</v>
      </c>
      <c r="BC15" s="76" t="s">
        <v>99</v>
      </c>
      <c r="BD15" s="76" t="s">
        <v>99</v>
      </c>
      <c r="BE15" s="76" t="s">
        <v>99</v>
      </c>
    </row>
    <row r="16" spans="1:57" ht="292.89999999999998" customHeight="1">
      <c r="A16" s="4">
        <v>10</v>
      </c>
      <c r="B16" s="1" t="s">
        <v>147</v>
      </c>
      <c r="C16" s="2" t="s">
        <v>148</v>
      </c>
      <c r="D16" s="62" t="s">
        <v>92</v>
      </c>
      <c r="E16" s="62" t="s">
        <v>92</v>
      </c>
      <c r="F16" s="62" t="s">
        <v>92</v>
      </c>
      <c r="G16" s="62" t="s">
        <v>92</v>
      </c>
      <c r="H16" s="62" t="s">
        <v>92</v>
      </c>
      <c r="I16" s="62" t="s">
        <v>92</v>
      </c>
      <c r="J16" s="62" t="s">
        <v>92</v>
      </c>
      <c r="K16" s="62" t="s">
        <v>92</v>
      </c>
      <c r="L16" s="62" t="s">
        <v>92</v>
      </c>
      <c r="M16" s="62" t="s">
        <v>92</v>
      </c>
      <c r="N16" s="2" t="s">
        <v>149</v>
      </c>
      <c r="O16" s="62" t="s">
        <v>96</v>
      </c>
      <c r="P16" s="62" t="s">
        <v>150</v>
      </c>
      <c r="Q16" s="62" t="s">
        <v>94</v>
      </c>
      <c r="R16" s="62" t="s">
        <v>151</v>
      </c>
      <c r="S16" s="62" t="s">
        <v>96</v>
      </c>
      <c r="T16" s="62" t="s">
        <v>96</v>
      </c>
      <c r="U16" s="8" t="s">
        <v>94</v>
      </c>
      <c r="V16" s="21" t="s">
        <v>97</v>
      </c>
      <c r="W16" s="10" t="s">
        <v>152</v>
      </c>
      <c r="X16" s="26" t="s">
        <v>99</v>
      </c>
      <c r="Y16" s="26" t="s">
        <v>99</v>
      </c>
      <c r="Z16" s="62">
        <v>3</v>
      </c>
      <c r="AA16" s="62">
        <v>3</v>
      </c>
      <c r="AB16" s="62">
        <v>3</v>
      </c>
      <c r="AC16" s="62">
        <v>1</v>
      </c>
      <c r="AD16" s="62">
        <v>5</v>
      </c>
      <c r="AE16" s="12">
        <f t="shared" si="7"/>
        <v>2.9</v>
      </c>
      <c r="AF16" s="8">
        <v>5</v>
      </c>
      <c r="AG16" s="8">
        <v>5</v>
      </c>
      <c r="AH16" s="12">
        <f t="shared" si="0"/>
        <v>5</v>
      </c>
      <c r="AI16" s="3">
        <f t="shared" si="1"/>
        <v>14.5</v>
      </c>
      <c r="AJ16" s="13" t="str">
        <f t="shared" si="2"/>
        <v>M</v>
      </c>
      <c r="AK16" s="10" t="s">
        <v>100</v>
      </c>
      <c r="AL16" s="8">
        <v>1</v>
      </c>
      <c r="AM16" s="67" t="s">
        <v>153</v>
      </c>
      <c r="AN16" s="62">
        <v>1</v>
      </c>
      <c r="AO16" s="67" t="s">
        <v>154</v>
      </c>
      <c r="AP16" s="62">
        <v>1</v>
      </c>
      <c r="AQ16" s="10" t="s">
        <v>155</v>
      </c>
      <c r="AR16" s="62">
        <v>1</v>
      </c>
      <c r="AS16" s="8">
        <f t="shared" si="3"/>
        <v>4</v>
      </c>
      <c r="AT16" s="13" t="str">
        <f t="shared" si="4"/>
        <v>50%</v>
      </c>
      <c r="AU16" s="15">
        <f t="shared" si="5"/>
        <v>7.25</v>
      </c>
      <c r="AV16" s="13" t="str">
        <f t="shared" si="6"/>
        <v>M</v>
      </c>
      <c r="AW16" s="13" t="s">
        <v>156</v>
      </c>
      <c r="AX16" s="14" t="s">
        <v>157</v>
      </c>
      <c r="AY16" s="17" t="s">
        <v>99</v>
      </c>
      <c r="AZ16" s="14" t="s">
        <v>158</v>
      </c>
      <c r="BA16" s="14" t="s">
        <v>159</v>
      </c>
      <c r="BB16" s="14" t="s">
        <v>160</v>
      </c>
      <c r="BC16" s="14" t="s">
        <v>161</v>
      </c>
      <c r="BD16" s="14" t="s">
        <v>162</v>
      </c>
      <c r="BE16" s="14" t="s">
        <v>163</v>
      </c>
    </row>
    <row r="17" spans="1:57" s="93" customFormat="1" ht="229.9" customHeight="1">
      <c r="A17" s="85">
        <v>10</v>
      </c>
      <c r="B17" s="86" t="s">
        <v>147</v>
      </c>
      <c r="C17" s="65" t="s">
        <v>148</v>
      </c>
      <c r="D17" s="87" t="s">
        <v>92</v>
      </c>
      <c r="E17" s="87" t="s">
        <v>92</v>
      </c>
      <c r="F17" s="87" t="s">
        <v>92</v>
      </c>
      <c r="G17" s="87" t="s">
        <v>92</v>
      </c>
      <c r="H17" s="87" t="s">
        <v>92</v>
      </c>
      <c r="I17" s="87" t="s">
        <v>92</v>
      </c>
      <c r="J17" s="87" t="s">
        <v>92</v>
      </c>
      <c r="K17" s="87" t="s">
        <v>92</v>
      </c>
      <c r="L17" s="87" t="s">
        <v>92</v>
      </c>
      <c r="M17" s="87" t="s">
        <v>92</v>
      </c>
      <c r="N17" s="65" t="s">
        <v>149</v>
      </c>
      <c r="O17" s="87" t="s">
        <v>96</v>
      </c>
      <c r="P17" s="87" t="s">
        <v>150</v>
      </c>
      <c r="Q17" s="87" t="s">
        <v>94</v>
      </c>
      <c r="R17" s="88" t="s">
        <v>96</v>
      </c>
      <c r="S17" s="88" t="s">
        <v>94</v>
      </c>
      <c r="T17" s="88" t="s">
        <v>94</v>
      </c>
      <c r="U17" s="88" t="s">
        <v>96</v>
      </c>
      <c r="V17" s="89" t="s">
        <v>99</v>
      </c>
      <c r="W17" s="89" t="s">
        <v>99</v>
      </c>
      <c r="X17" s="66" t="s">
        <v>164</v>
      </c>
      <c r="Y17" s="66" t="s">
        <v>165</v>
      </c>
      <c r="Z17" s="87">
        <v>3</v>
      </c>
      <c r="AA17" s="87">
        <v>3</v>
      </c>
      <c r="AB17" s="87">
        <v>3</v>
      </c>
      <c r="AC17" s="87">
        <v>1</v>
      </c>
      <c r="AD17" s="87">
        <v>5</v>
      </c>
      <c r="AE17" s="90">
        <f>(Z17*Z$1)+(AA17*AA$1)+(AB17*AB$1)+(AC17*AC$1)+(AD17*AD$1)</f>
        <v>2.9</v>
      </c>
      <c r="AF17" s="88">
        <v>5</v>
      </c>
      <c r="AG17" s="88">
        <v>5</v>
      </c>
      <c r="AH17" s="90">
        <f t="shared" ref="AH17" si="40">(AF17*$AF$1)+(AG17*$AG$1)</f>
        <v>5</v>
      </c>
      <c r="AI17" s="64">
        <f t="shared" ref="AI17" si="41">AE17*AH17</f>
        <v>14.5</v>
      </c>
      <c r="AJ17" s="55" t="str">
        <f t="shared" ref="AJ17" si="42">IF(AI17="","",IF(AI17&gt;16,"A",IF(AI17&gt;5,"M",IF(AI17&gt;2,"B","R"))))</f>
        <v>M</v>
      </c>
      <c r="AK17" s="66" t="s">
        <v>100</v>
      </c>
      <c r="AL17" s="88">
        <v>1</v>
      </c>
      <c r="AM17" s="91" t="s">
        <v>153</v>
      </c>
      <c r="AN17" s="88">
        <v>1</v>
      </c>
      <c r="AO17" s="91" t="s">
        <v>154</v>
      </c>
      <c r="AP17" s="88">
        <v>1</v>
      </c>
      <c r="AQ17" s="66" t="s">
        <v>155</v>
      </c>
      <c r="AR17" s="88">
        <v>1</v>
      </c>
      <c r="AS17" s="88">
        <f t="shared" ref="AS17" si="43">AL17+AN17+AP17+AR17</f>
        <v>4</v>
      </c>
      <c r="AT17" s="55" t="str">
        <f t="shared" ref="AT17" si="44">IF(AS17="","",IF(AS17=0,"0%",IF(AS17&lt;=4,"50%",IF(AS17&gt;4,"80%"))))</f>
        <v>50%</v>
      </c>
      <c r="AU17" s="92">
        <f t="shared" ref="AU17" si="45">AI17-(AI17*AT17)</f>
        <v>7.25</v>
      </c>
      <c r="AV17" s="55" t="str">
        <f t="shared" ref="AV17" si="46">IF(AU17="","",IF(AU17&gt;16,"A",IF(AU17&gt;5,"M",IF(AU17&gt;2,"B","R"))))</f>
        <v>M</v>
      </c>
      <c r="AW17" s="55" t="s">
        <v>156</v>
      </c>
      <c r="AX17" s="56" t="s">
        <v>166</v>
      </c>
      <c r="AY17" s="57" t="s">
        <v>99</v>
      </c>
      <c r="AZ17" s="58" t="s">
        <v>158</v>
      </c>
      <c r="BA17" s="59" t="s">
        <v>167</v>
      </c>
      <c r="BB17" s="60" t="s">
        <v>168</v>
      </c>
      <c r="BC17" s="58" t="s">
        <v>169</v>
      </c>
      <c r="BD17" s="60" t="s">
        <v>170</v>
      </c>
      <c r="BE17" s="59" t="s">
        <v>171</v>
      </c>
    </row>
    <row r="18" spans="1:57" ht="323.45" customHeight="1">
      <c r="A18" s="4">
        <v>11</v>
      </c>
      <c r="B18" s="1" t="s">
        <v>147</v>
      </c>
      <c r="C18" s="2" t="s">
        <v>172</v>
      </c>
      <c r="D18" s="62" t="s">
        <v>92</v>
      </c>
      <c r="E18" s="62" t="s">
        <v>92</v>
      </c>
      <c r="F18" s="62" t="s">
        <v>92</v>
      </c>
      <c r="G18" s="62" t="s">
        <v>92</v>
      </c>
      <c r="H18" s="62" t="s">
        <v>92</v>
      </c>
      <c r="I18" s="62" t="s">
        <v>92</v>
      </c>
      <c r="J18" s="62" t="s">
        <v>92</v>
      </c>
      <c r="K18" s="62" t="s">
        <v>92</v>
      </c>
      <c r="L18" s="62" t="s">
        <v>92</v>
      </c>
      <c r="M18" s="62" t="s">
        <v>92</v>
      </c>
      <c r="N18" s="2" t="s">
        <v>149</v>
      </c>
      <c r="O18" s="62" t="s">
        <v>96</v>
      </c>
      <c r="P18" s="62" t="s">
        <v>150</v>
      </c>
      <c r="Q18" s="62" t="s">
        <v>94</v>
      </c>
      <c r="R18" s="62" t="s">
        <v>151</v>
      </c>
      <c r="S18" s="62" t="s">
        <v>96</v>
      </c>
      <c r="T18" s="62" t="s">
        <v>96</v>
      </c>
      <c r="U18" s="8" t="s">
        <v>94</v>
      </c>
      <c r="V18" s="21" t="s">
        <v>97</v>
      </c>
      <c r="W18" s="10" t="s">
        <v>152</v>
      </c>
      <c r="X18" s="26" t="s">
        <v>99</v>
      </c>
      <c r="Y18" s="26" t="s">
        <v>99</v>
      </c>
      <c r="Z18" s="62">
        <v>5</v>
      </c>
      <c r="AA18" s="62">
        <v>3</v>
      </c>
      <c r="AB18" s="62">
        <v>3</v>
      </c>
      <c r="AC18" s="62">
        <v>1</v>
      </c>
      <c r="AD18" s="62">
        <v>5</v>
      </c>
      <c r="AE18" s="12">
        <f t="shared" si="7"/>
        <v>3.6000000000000005</v>
      </c>
      <c r="AF18" s="8">
        <v>5</v>
      </c>
      <c r="AG18" s="8">
        <v>5</v>
      </c>
      <c r="AH18" s="12">
        <f t="shared" si="0"/>
        <v>5</v>
      </c>
      <c r="AI18" s="3">
        <f t="shared" si="1"/>
        <v>18.000000000000004</v>
      </c>
      <c r="AJ18" s="13" t="str">
        <f t="shared" si="2"/>
        <v>A</v>
      </c>
      <c r="AK18" s="10" t="s">
        <v>100</v>
      </c>
      <c r="AL18" s="8">
        <v>1</v>
      </c>
      <c r="AM18" s="67" t="s">
        <v>173</v>
      </c>
      <c r="AN18" s="62">
        <v>1</v>
      </c>
      <c r="AO18" s="67" t="s">
        <v>154</v>
      </c>
      <c r="AP18" s="62">
        <v>1</v>
      </c>
      <c r="AQ18" s="10" t="s">
        <v>155</v>
      </c>
      <c r="AR18" s="62">
        <v>1</v>
      </c>
      <c r="AS18" s="8">
        <f t="shared" si="3"/>
        <v>4</v>
      </c>
      <c r="AT18" s="13" t="str">
        <f t="shared" si="4"/>
        <v>50%</v>
      </c>
      <c r="AU18" s="15">
        <f t="shared" si="5"/>
        <v>9.0000000000000018</v>
      </c>
      <c r="AV18" s="13" t="str">
        <f t="shared" si="6"/>
        <v>M</v>
      </c>
      <c r="AW18" s="13" t="s">
        <v>156</v>
      </c>
      <c r="AX18" s="14" t="s">
        <v>174</v>
      </c>
      <c r="AY18" s="17" t="s">
        <v>99</v>
      </c>
      <c r="AZ18" s="14" t="s">
        <v>158</v>
      </c>
      <c r="BA18" s="14" t="s">
        <v>175</v>
      </c>
      <c r="BB18" s="14" t="s">
        <v>160</v>
      </c>
      <c r="BC18" s="14" t="s">
        <v>161</v>
      </c>
      <c r="BD18" s="14" t="s">
        <v>162</v>
      </c>
      <c r="BE18" s="14" t="s">
        <v>163</v>
      </c>
    </row>
    <row r="19" spans="1:57" s="93" customFormat="1" ht="193.15" customHeight="1">
      <c r="A19" s="85">
        <v>11</v>
      </c>
      <c r="B19" s="86" t="s">
        <v>147</v>
      </c>
      <c r="C19" s="65" t="s">
        <v>172</v>
      </c>
      <c r="D19" s="87" t="s">
        <v>92</v>
      </c>
      <c r="E19" s="87" t="s">
        <v>92</v>
      </c>
      <c r="F19" s="87" t="s">
        <v>92</v>
      </c>
      <c r="G19" s="87" t="s">
        <v>92</v>
      </c>
      <c r="H19" s="87" t="s">
        <v>92</v>
      </c>
      <c r="I19" s="87" t="s">
        <v>92</v>
      </c>
      <c r="J19" s="87" t="s">
        <v>92</v>
      </c>
      <c r="K19" s="87" t="s">
        <v>92</v>
      </c>
      <c r="L19" s="87" t="s">
        <v>92</v>
      </c>
      <c r="M19" s="87" t="s">
        <v>92</v>
      </c>
      <c r="N19" s="65" t="s">
        <v>149</v>
      </c>
      <c r="O19" s="87" t="s">
        <v>96</v>
      </c>
      <c r="P19" s="87" t="s">
        <v>150</v>
      </c>
      <c r="Q19" s="87" t="s">
        <v>94</v>
      </c>
      <c r="R19" s="88" t="s">
        <v>96</v>
      </c>
      <c r="S19" s="88" t="s">
        <v>94</v>
      </c>
      <c r="T19" s="88" t="s">
        <v>94</v>
      </c>
      <c r="U19" s="88" t="s">
        <v>96</v>
      </c>
      <c r="V19" s="89" t="s">
        <v>99</v>
      </c>
      <c r="W19" s="89" t="s">
        <v>99</v>
      </c>
      <c r="X19" s="66" t="s">
        <v>164</v>
      </c>
      <c r="Y19" s="66" t="s">
        <v>165</v>
      </c>
      <c r="Z19" s="87">
        <v>5</v>
      </c>
      <c r="AA19" s="87">
        <v>3</v>
      </c>
      <c r="AB19" s="87">
        <v>3</v>
      </c>
      <c r="AC19" s="87">
        <v>1</v>
      </c>
      <c r="AD19" s="87">
        <v>5</v>
      </c>
      <c r="AE19" s="90">
        <f t="shared" si="7"/>
        <v>3.6000000000000005</v>
      </c>
      <c r="AF19" s="88">
        <v>5</v>
      </c>
      <c r="AG19" s="88">
        <v>5</v>
      </c>
      <c r="AH19" s="90">
        <f t="shared" ref="AH19" si="47">(AF19*$AF$1)+(AG19*$AG$1)</f>
        <v>5</v>
      </c>
      <c r="AI19" s="64">
        <f t="shared" ref="AI19" si="48">AE19*AH19</f>
        <v>18.000000000000004</v>
      </c>
      <c r="AJ19" s="55" t="str">
        <f t="shared" ref="AJ19" si="49">IF(AI19="","",IF(AI19&gt;16,"A",IF(AI19&gt;5,"M",IF(AI19&gt;2,"B","R"))))</f>
        <v>A</v>
      </c>
      <c r="AK19" s="66" t="s">
        <v>100</v>
      </c>
      <c r="AL19" s="88">
        <v>1</v>
      </c>
      <c r="AM19" s="91" t="s">
        <v>173</v>
      </c>
      <c r="AN19" s="87">
        <v>1</v>
      </c>
      <c r="AO19" s="91" t="s">
        <v>154</v>
      </c>
      <c r="AP19" s="88">
        <v>1</v>
      </c>
      <c r="AQ19" s="66" t="s">
        <v>155</v>
      </c>
      <c r="AR19" s="88">
        <v>1</v>
      </c>
      <c r="AS19" s="88">
        <f t="shared" ref="AS19" si="50">AL19+AN19+AP19+AR19</f>
        <v>4</v>
      </c>
      <c r="AT19" s="55" t="str">
        <f t="shared" ref="AT19" si="51">IF(AS19="","",IF(AS19=0,"0%",IF(AS19&lt;=4,"50%",IF(AS19&gt;4,"80%"))))</f>
        <v>50%</v>
      </c>
      <c r="AU19" s="92">
        <f t="shared" ref="AU19" si="52">AI19-(AI19*AT19)</f>
        <v>9.0000000000000018</v>
      </c>
      <c r="AV19" s="55" t="str">
        <f t="shared" ref="AV19" si="53">IF(AU19="","",IF(AU19&gt;16,"A",IF(AU19&gt;5,"M",IF(AU19&gt;2,"B","R"))))</f>
        <v>M</v>
      </c>
      <c r="AW19" s="55" t="s">
        <v>156</v>
      </c>
      <c r="AX19" s="56" t="s">
        <v>176</v>
      </c>
      <c r="AY19" s="57" t="s">
        <v>99</v>
      </c>
      <c r="AZ19" s="58" t="s">
        <v>158</v>
      </c>
      <c r="BA19" s="59" t="s">
        <v>177</v>
      </c>
      <c r="BB19" s="60" t="s">
        <v>168</v>
      </c>
      <c r="BC19" s="58" t="s">
        <v>169</v>
      </c>
      <c r="BD19" s="60" t="s">
        <v>170</v>
      </c>
      <c r="BE19" s="59" t="s">
        <v>171</v>
      </c>
    </row>
    <row r="20" spans="1:57" ht="267" customHeight="1">
      <c r="A20" s="4">
        <v>12</v>
      </c>
      <c r="B20" s="1" t="s">
        <v>178</v>
      </c>
      <c r="C20" s="2" t="s">
        <v>179</v>
      </c>
      <c r="D20" s="62" t="s">
        <v>92</v>
      </c>
      <c r="E20" s="62" t="s">
        <v>92</v>
      </c>
      <c r="F20" s="62" t="s">
        <v>92</v>
      </c>
      <c r="G20" s="62" t="s">
        <v>92</v>
      </c>
      <c r="H20" s="62" t="s">
        <v>92</v>
      </c>
      <c r="I20" s="62" t="s">
        <v>92</v>
      </c>
      <c r="J20" s="62" t="s">
        <v>92</v>
      </c>
      <c r="K20" s="62" t="s">
        <v>92</v>
      </c>
      <c r="L20" s="62" t="s">
        <v>92</v>
      </c>
      <c r="M20" s="62" t="s">
        <v>92</v>
      </c>
      <c r="N20" s="2" t="s">
        <v>180</v>
      </c>
      <c r="O20" s="62" t="s">
        <v>96</v>
      </c>
      <c r="P20" s="2" t="s">
        <v>181</v>
      </c>
      <c r="Q20" s="62" t="s">
        <v>94</v>
      </c>
      <c r="R20" s="62" t="s">
        <v>151</v>
      </c>
      <c r="S20" s="62" t="s">
        <v>96</v>
      </c>
      <c r="T20" s="62" t="s">
        <v>96</v>
      </c>
      <c r="U20" s="8" t="s">
        <v>94</v>
      </c>
      <c r="V20" s="23" t="s">
        <v>97</v>
      </c>
      <c r="W20" s="23" t="s">
        <v>182</v>
      </c>
      <c r="X20" s="16" t="s">
        <v>99</v>
      </c>
      <c r="Y20" s="16" t="s">
        <v>99</v>
      </c>
      <c r="Z20" s="62">
        <v>5</v>
      </c>
      <c r="AA20" s="62">
        <v>5</v>
      </c>
      <c r="AB20" s="62">
        <v>3</v>
      </c>
      <c r="AC20" s="62">
        <v>1</v>
      </c>
      <c r="AD20" s="62">
        <v>5</v>
      </c>
      <c r="AE20" s="12">
        <f t="shared" si="7"/>
        <v>3.9000000000000004</v>
      </c>
      <c r="AF20" s="8">
        <v>4</v>
      </c>
      <c r="AG20" s="8">
        <v>5</v>
      </c>
      <c r="AH20" s="12">
        <f t="shared" si="0"/>
        <v>4.5999999999999996</v>
      </c>
      <c r="AI20" s="3">
        <f t="shared" si="1"/>
        <v>17.940000000000001</v>
      </c>
      <c r="AJ20" s="13" t="str">
        <f t="shared" si="2"/>
        <v>A</v>
      </c>
      <c r="AK20" s="10" t="s">
        <v>100</v>
      </c>
      <c r="AL20" s="8">
        <v>1</v>
      </c>
      <c r="AM20" s="67" t="s">
        <v>183</v>
      </c>
      <c r="AN20" s="62">
        <v>2</v>
      </c>
      <c r="AO20" s="67" t="s">
        <v>184</v>
      </c>
      <c r="AP20" s="62">
        <v>2</v>
      </c>
      <c r="AQ20" s="67" t="s">
        <v>185</v>
      </c>
      <c r="AR20" s="62">
        <v>1</v>
      </c>
      <c r="AS20" s="8">
        <f t="shared" si="3"/>
        <v>6</v>
      </c>
      <c r="AT20" s="13" t="str">
        <f t="shared" si="4"/>
        <v>80%</v>
      </c>
      <c r="AU20" s="15">
        <f t="shared" si="5"/>
        <v>3.5879999999999992</v>
      </c>
      <c r="AV20" s="13" t="str">
        <f t="shared" si="6"/>
        <v>B</v>
      </c>
      <c r="AW20" s="13" t="s">
        <v>104</v>
      </c>
      <c r="AX20" s="16" t="s">
        <v>99</v>
      </c>
      <c r="AY20" s="16" t="s">
        <v>99</v>
      </c>
      <c r="AZ20" s="16" t="s">
        <v>99</v>
      </c>
      <c r="BA20" s="16" t="s">
        <v>99</v>
      </c>
      <c r="BB20" s="16" t="s">
        <v>99</v>
      </c>
      <c r="BC20" s="16" t="s">
        <v>99</v>
      </c>
      <c r="BD20" s="16" t="s">
        <v>99</v>
      </c>
      <c r="BE20" s="16" t="s">
        <v>99</v>
      </c>
    </row>
    <row r="21" spans="1:57" s="82" customFormat="1" ht="267" customHeight="1">
      <c r="A21" s="69">
        <v>12</v>
      </c>
      <c r="B21" s="83" t="s">
        <v>178</v>
      </c>
      <c r="C21" s="71" t="s">
        <v>179</v>
      </c>
      <c r="D21" s="72" t="s">
        <v>92</v>
      </c>
      <c r="E21" s="72" t="s">
        <v>92</v>
      </c>
      <c r="F21" s="72" t="s">
        <v>92</v>
      </c>
      <c r="G21" s="72" t="s">
        <v>92</v>
      </c>
      <c r="H21" s="72" t="s">
        <v>92</v>
      </c>
      <c r="I21" s="72" t="s">
        <v>92</v>
      </c>
      <c r="J21" s="72" t="s">
        <v>92</v>
      </c>
      <c r="K21" s="72" t="s">
        <v>92</v>
      </c>
      <c r="L21" s="72" t="s">
        <v>92</v>
      </c>
      <c r="M21" s="72" t="s">
        <v>92</v>
      </c>
      <c r="N21" s="71" t="s">
        <v>180</v>
      </c>
      <c r="O21" s="72" t="s">
        <v>96</v>
      </c>
      <c r="P21" s="71" t="s">
        <v>181</v>
      </c>
      <c r="Q21" s="72" t="s">
        <v>94</v>
      </c>
      <c r="R21" s="73" t="s">
        <v>94</v>
      </c>
      <c r="S21" s="72" t="s">
        <v>96</v>
      </c>
      <c r="T21" s="73" t="s">
        <v>94</v>
      </c>
      <c r="U21" s="73" t="s">
        <v>94</v>
      </c>
      <c r="V21" s="94" t="s">
        <v>124</v>
      </c>
      <c r="W21" s="94" t="s">
        <v>186</v>
      </c>
      <c r="X21" s="76" t="s">
        <v>99</v>
      </c>
      <c r="Y21" s="76" t="s">
        <v>99</v>
      </c>
      <c r="Z21" s="72">
        <v>5</v>
      </c>
      <c r="AA21" s="72">
        <v>5</v>
      </c>
      <c r="AB21" s="72">
        <v>3</v>
      </c>
      <c r="AC21" s="72">
        <v>1</v>
      </c>
      <c r="AD21" s="72">
        <v>5</v>
      </c>
      <c r="AE21" s="77">
        <f t="shared" ref="AE21" si="54">(Z21*Z$1)+(AA21*AA$1)+(AB21*AB$1)+(AC21*AC$1)+(AD21*AD$1)</f>
        <v>3.9000000000000004</v>
      </c>
      <c r="AF21" s="73">
        <v>4</v>
      </c>
      <c r="AG21" s="73">
        <v>5</v>
      </c>
      <c r="AH21" s="77">
        <f t="shared" ref="AH21" si="55">(AF21*$AF$1)+(AG21*$AG$1)</f>
        <v>4.5999999999999996</v>
      </c>
      <c r="AI21" s="78">
        <f t="shared" ref="AI21" si="56">AE21*AH21</f>
        <v>17.940000000000001</v>
      </c>
      <c r="AJ21" s="79" t="str">
        <f t="shared" ref="AJ21" si="57">IF(AI21="","",IF(AI21&gt;16,"A",IF(AI21&gt;5,"M",IF(AI21&gt;2,"B","R"))))</f>
        <v>A</v>
      </c>
      <c r="AK21" s="75" t="s">
        <v>100</v>
      </c>
      <c r="AL21" s="73">
        <v>1</v>
      </c>
      <c r="AM21" s="80" t="s">
        <v>183</v>
      </c>
      <c r="AN21" s="72">
        <v>2</v>
      </c>
      <c r="AO21" s="80" t="s">
        <v>184</v>
      </c>
      <c r="AP21" s="72">
        <v>2</v>
      </c>
      <c r="AQ21" s="80" t="s">
        <v>185</v>
      </c>
      <c r="AR21" s="72">
        <v>1</v>
      </c>
      <c r="AS21" s="73">
        <f t="shared" ref="AS21" si="58">AL21+AN21+AP21+AR21</f>
        <v>6</v>
      </c>
      <c r="AT21" s="79" t="str">
        <f t="shared" ref="AT21" si="59">IF(AS21="","",IF(AS21=0,"0%",IF(AS21&lt;=4,"50%",IF(AS21&gt;4,"80%"))))</f>
        <v>80%</v>
      </c>
      <c r="AU21" s="81">
        <f t="shared" ref="AU21" si="60">AI21-(AI21*AT21)</f>
        <v>3.5879999999999992</v>
      </c>
      <c r="AV21" s="79" t="str">
        <f t="shared" ref="AV21" si="61">IF(AU21="","",IF(AU21&gt;16,"A",IF(AU21&gt;5,"M",IF(AU21&gt;2,"B","R"))))</f>
        <v>B</v>
      </c>
      <c r="AW21" s="79" t="s">
        <v>104</v>
      </c>
      <c r="AX21" s="76" t="s">
        <v>99</v>
      </c>
      <c r="AY21" s="76" t="s">
        <v>99</v>
      </c>
      <c r="AZ21" s="76" t="s">
        <v>99</v>
      </c>
      <c r="BA21" s="76" t="s">
        <v>99</v>
      </c>
      <c r="BB21" s="76" t="s">
        <v>99</v>
      </c>
      <c r="BC21" s="76" t="s">
        <v>99</v>
      </c>
      <c r="BD21" s="76" t="s">
        <v>99</v>
      </c>
      <c r="BE21" s="76" t="s">
        <v>99</v>
      </c>
    </row>
    <row r="22" spans="1:57" ht="279" customHeight="1">
      <c r="A22" s="4">
        <v>13</v>
      </c>
      <c r="B22" s="1" t="s">
        <v>178</v>
      </c>
      <c r="C22" s="2" t="s">
        <v>187</v>
      </c>
      <c r="D22" s="62" t="s">
        <v>92</v>
      </c>
      <c r="E22" s="63" t="s">
        <v>99</v>
      </c>
      <c r="F22" s="63" t="s">
        <v>99</v>
      </c>
      <c r="G22" s="63" t="s">
        <v>99</v>
      </c>
      <c r="H22" s="63" t="s">
        <v>99</v>
      </c>
      <c r="I22" s="63" t="s">
        <v>99</v>
      </c>
      <c r="J22" s="63" t="s">
        <v>99</v>
      </c>
      <c r="K22" s="63" t="s">
        <v>99</v>
      </c>
      <c r="L22" s="63" t="s">
        <v>99</v>
      </c>
      <c r="M22" s="63" t="s">
        <v>99</v>
      </c>
      <c r="N22" s="2" t="s">
        <v>180</v>
      </c>
      <c r="O22" s="62" t="s">
        <v>96</v>
      </c>
      <c r="P22" s="2" t="s">
        <v>181</v>
      </c>
      <c r="Q22" s="62" t="s">
        <v>94</v>
      </c>
      <c r="R22" s="62" t="s">
        <v>151</v>
      </c>
      <c r="S22" s="62" t="s">
        <v>96</v>
      </c>
      <c r="T22" s="62" t="s">
        <v>96</v>
      </c>
      <c r="U22" s="8" t="s">
        <v>94</v>
      </c>
      <c r="V22" s="23" t="s">
        <v>97</v>
      </c>
      <c r="W22" s="27" t="s">
        <v>188</v>
      </c>
      <c r="X22" s="16" t="s">
        <v>99</v>
      </c>
      <c r="Y22" s="16" t="s">
        <v>99</v>
      </c>
      <c r="Z22" s="62">
        <v>5</v>
      </c>
      <c r="AA22" s="62">
        <v>5</v>
      </c>
      <c r="AB22" s="62">
        <v>3</v>
      </c>
      <c r="AC22" s="62">
        <v>1</v>
      </c>
      <c r="AD22" s="62">
        <v>5</v>
      </c>
      <c r="AE22" s="12">
        <f t="shared" si="7"/>
        <v>3.9000000000000004</v>
      </c>
      <c r="AF22" s="8">
        <v>4</v>
      </c>
      <c r="AG22" s="8">
        <v>5</v>
      </c>
      <c r="AH22" s="12">
        <f t="shared" si="0"/>
        <v>4.5999999999999996</v>
      </c>
      <c r="AI22" s="3">
        <f t="shared" si="1"/>
        <v>17.940000000000001</v>
      </c>
      <c r="AJ22" s="13" t="str">
        <f t="shared" si="2"/>
        <v>A</v>
      </c>
      <c r="AK22" s="10" t="s">
        <v>100</v>
      </c>
      <c r="AL22" s="8">
        <v>1</v>
      </c>
      <c r="AM22" s="68" t="s">
        <v>189</v>
      </c>
      <c r="AN22" s="62">
        <v>1</v>
      </c>
      <c r="AO22" s="67" t="s">
        <v>190</v>
      </c>
      <c r="AP22" s="62">
        <v>2</v>
      </c>
      <c r="AQ22" s="67" t="s">
        <v>191</v>
      </c>
      <c r="AR22" s="62">
        <v>2</v>
      </c>
      <c r="AS22" s="8">
        <f t="shared" si="3"/>
        <v>6</v>
      </c>
      <c r="AT22" s="13" t="str">
        <f t="shared" si="4"/>
        <v>80%</v>
      </c>
      <c r="AU22" s="15">
        <f t="shared" si="5"/>
        <v>3.5879999999999992</v>
      </c>
      <c r="AV22" s="13" t="str">
        <f t="shared" si="6"/>
        <v>B</v>
      </c>
      <c r="AW22" s="13" t="s">
        <v>104</v>
      </c>
      <c r="AX22" s="16" t="s">
        <v>99</v>
      </c>
      <c r="AY22" s="16" t="s">
        <v>99</v>
      </c>
      <c r="AZ22" s="16" t="s">
        <v>99</v>
      </c>
      <c r="BA22" s="16" t="s">
        <v>99</v>
      </c>
      <c r="BB22" s="16" t="s">
        <v>99</v>
      </c>
      <c r="BC22" s="16" t="s">
        <v>99</v>
      </c>
      <c r="BD22" s="16" t="s">
        <v>99</v>
      </c>
      <c r="BE22" s="16" t="s">
        <v>99</v>
      </c>
    </row>
    <row r="23" spans="1:57" ht="408.6" customHeight="1">
      <c r="A23" s="4">
        <v>14</v>
      </c>
      <c r="B23" s="1" t="s">
        <v>178</v>
      </c>
      <c r="C23" s="2" t="s">
        <v>192</v>
      </c>
      <c r="D23" s="62" t="s">
        <v>92</v>
      </c>
      <c r="E23" s="62" t="s">
        <v>92</v>
      </c>
      <c r="F23" s="62" t="s">
        <v>92</v>
      </c>
      <c r="G23" s="62" t="s">
        <v>92</v>
      </c>
      <c r="H23" s="62" t="s">
        <v>92</v>
      </c>
      <c r="I23" s="62" t="s">
        <v>92</v>
      </c>
      <c r="J23" s="62" t="s">
        <v>92</v>
      </c>
      <c r="K23" s="62" t="s">
        <v>92</v>
      </c>
      <c r="L23" s="62" t="s">
        <v>92</v>
      </c>
      <c r="M23" s="62" t="s">
        <v>92</v>
      </c>
      <c r="N23" s="2" t="s">
        <v>180</v>
      </c>
      <c r="O23" s="62" t="s">
        <v>96</v>
      </c>
      <c r="P23" s="2" t="s">
        <v>181</v>
      </c>
      <c r="Q23" s="62" t="s">
        <v>94</v>
      </c>
      <c r="R23" s="62" t="s">
        <v>151</v>
      </c>
      <c r="S23" s="62" t="s">
        <v>96</v>
      </c>
      <c r="T23" s="62" t="s">
        <v>96</v>
      </c>
      <c r="U23" s="8" t="s">
        <v>94</v>
      </c>
      <c r="V23" s="23" t="s">
        <v>97</v>
      </c>
      <c r="W23" s="27" t="s">
        <v>193</v>
      </c>
      <c r="X23" s="26" t="s">
        <v>99</v>
      </c>
      <c r="Y23" s="26" t="s">
        <v>99</v>
      </c>
      <c r="Z23" s="62">
        <v>5</v>
      </c>
      <c r="AA23" s="62">
        <v>5</v>
      </c>
      <c r="AB23" s="62">
        <v>3</v>
      </c>
      <c r="AC23" s="62">
        <v>1</v>
      </c>
      <c r="AD23" s="62">
        <v>5</v>
      </c>
      <c r="AE23" s="12">
        <f t="shared" si="7"/>
        <v>3.9000000000000004</v>
      </c>
      <c r="AF23" s="8">
        <v>5</v>
      </c>
      <c r="AG23" s="8">
        <v>5</v>
      </c>
      <c r="AH23" s="12">
        <f t="shared" si="0"/>
        <v>5</v>
      </c>
      <c r="AI23" s="3">
        <f t="shared" si="1"/>
        <v>19.5</v>
      </c>
      <c r="AJ23" s="13" t="str">
        <f t="shared" si="2"/>
        <v>A</v>
      </c>
      <c r="AK23" s="10" t="s">
        <v>100</v>
      </c>
      <c r="AL23" s="8">
        <v>1</v>
      </c>
      <c r="AM23" s="67" t="s">
        <v>194</v>
      </c>
      <c r="AN23" s="62">
        <v>1</v>
      </c>
      <c r="AO23" s="67" t="s">
        <v>195</v>
      </c>
      <c r="AP23" s="62">
        <v>2</v>
      </c>
      <c r="AQ23" s="10" t="s">
        <v>196</v>
      </c>
      <c r="AR23" s="62">
        <v>1</v>
      </c>
      <c r="AS23" s="8">
        <f t="shared" si="3"/>
        <v>5</v>
      </c>
      <c r="AT23" s="13" t="str">
        <f t="shared" si="4"/>
        <v>80%</v>
      </c>
      <c r="AU23" s="15">
        <f t="shared" si="5"/>
        <v>3.8999999999999986</v>
      </c>
      <c r="AV23" s="13" t="str">
        <f t="shared" si="6"/>
        <v>B</v>
      </c>
      <c r="AW23" s="13" t="s">
        <v>104</v>
      </c>
      <c r="AX23" s="17" t="s">
        <v>99</v>
      </c>
      <c r="AY23" s="17" t="s">
        <v>99</v>
      </c>
      <c r="AZ23" s="17" t="s">
        <v>99</v>
      </c>
      <c r="BA23" s="17" t="s">
        <v>99</v>
      </c>
      <c r="BB23" s="17" t="s">
        <v>99</v>
      </c>
      <c r="BC23" s="17" t="s">
        <v>99</v>
      </c>
      <c r="BD23" s="17" t="s">
        <v>99</v>
      </c>
      <c r="BE23" s="17" t="s">
        <v>99</v>
      </c>
    </row>
    <row r="24" spans="1:57" s="82" customFormat="1" ht="408.6" customHeight="1">
      <c r="A24" s="69">
        <v>14</v>
      </c>
      <c r="B24" s="83" t="s">
        <v>178</v>
      </c>
      <c r="C24" s="71" t="s">
        <v>192</v>
      </c>
      <c r="D24" s="72" t="s">
        <v>92</v>
      </c>
      <c r="E24" s="72" t="s">
        <v>92</v>
      </c>
      <c r="F24" s="72" t="s">
        <v>92</v>
      </c>
      <c r="G24" s="72" t="s">
        <v>92</v>
      </c>
      <c r="H24" s="72" t="s">
        <v>92</v>
      </c>
      <c r="I24" s="72" t="s">
        <v>92</v>
      </c>
      <c r="J24" s="72" t="s">
        <v>92</v>
      </c>
      <c r="K24" s="72" t="s">
        <v>92</v>
      </c>
      <c r="L24" s="72" t="s">
        <v>92</v>
      </c>
      <c r="M24" s="72" t="s">
        <v>92</v>
      </c>
      <c r="N24" s="71" t="s">
        <v>180</v>
      </c>
      <c r="O24" s="72" t="s">
        <v>96</v>
      </c>
      <c r="P24" s="71" t="s">
        <v>181</v>
      </c>
      <c r="Q24" s="72" t="s">
        <v>94</v>
      </c>
      <c r="R24" s="73" t="s">
        <v>94</v>
      </c>
      <c r="S24" s="72" t="s">
        <v>96</v>
      </c>
      <c r="T24" s="73" t="s">
        <v>94</v>
      </c>
      <c r="U24" s="73" t="s">
        <v>94</v>
      </c>
      <c r="V24" s="94" t="s">
        <v>124</v>
      </c>
      <c r="W24" s="95" t="s">
        <v>197</v>
      </c>
      <c r="X24" s="84" t="s">
        <v>99</v>
      </c>
      <c r="Y24" s="84" t="s">
        <v>99</v>
      </c>
      <c r="Z24" s="72">
        <v>5</v>
      </c>
      <c r="AA24" s="72">
        <v>5</v>
      </c>
      <c r="AB24" s="72">
        <v>3</v>
      </c>
      <c r="AC24" s="72">
        <v>1</v>
      </c>
      <c r="AD24" s="72">
        <v>5</v>
      </c>
      <c r="AE24" s="77">
        <f t="shared" ref="AE24" si="62">(Z24*Z$1)+(AA24*AA$1)+(AB24*AB$1)+(AC24*AC$1)+(AD24*AD$1)</f>
        <v>3.9000000000000004</v>
      </c>
      <c r="AF24" s="73">
        <v>5</v>
      </c>
      <c r="AG24" s="73">
        <v>5</v>
      </c>
      <c r="AH24" s="77">
        <f t="shared" ref="AH24" si="63">(AF24*$AF$1)+(AG24*$AG$1)</f>
        <v>5</v>
      </c>
      <c r="AI24" s="78">
        <f t="shared" ref="AI24" si="64">AE24*AH24</f>
        <v>19.5</v>
      </c>
      <c r="AJ24" s="79" t="str">
        <f t="shared" ref="AJ24" si="65">IF(AI24="","",IF(AI24&gt;16,"A",IF(AI24&gt;5,"M",IF(AI24&gt;2,"B","R"))))</f>
        <v>A</v>
      </c>
      <c r="AK24" s="75" t="s">
        <v>100</v>
      </c>
      <c r="AL24" s="73">
        <v>1</v>
      </c>
      <c r="AM24" s="80" t="s">
        <v>194</v>
      </c>
      <c r="AN24" s="72">
        <v>1</v>
      </c>
      <c r="AO24" s="80" t="s">
        <v>195</v>
      </c>
      <c r="AP24" s="72">
        <v>2</v>
      </c>
      <c r="AQ24" s="75" t="s">
        <v>196</v>
      </c>
      <c r="AR24" s="73">
        <v>1</v>
      </c>
      <c r="AS24" s="73">
        <f t="shared" ref="AS24" si="66">AL24+AN24+AP24+AR24</f>
        <v>5</v>
      </c>
      <c r="AT24" s="79" t="str">
        <f t="shared" ref="AT24" si="67">IF(AS24="","",IF(AS24=0,"0%",IF(AS24&lt;=4,"50%",IF(AS24&gt;4,"80%"))))</f>
        <v>80%</v>
      </c>
      <c r="AU24" s="81">
        <f t="shared" ref="AU24" si="68">AI24-(AI24*AT24)</f>
        <v>3.8999999999999986</v>
      </c>
      <c r="AV24" s="79" t="str">
        <f t="shared" ref="AV24" si="69">IF(AU24="","",IF(AU24&gt;16,"A",IF(AU24&gt;5,"M",IF(AU24&gt;2,"B","R"))))</f>
        <v>B</v>
      </c>
      <c r="AW24" s="79" t="s">
        <v>104</v>
      </c>
      <c r="AX24" s="96" t="s">
        <v>99</v>
      </c>
      <c r="AY24" s="96" t="s">
        <v>99</v>
      </c>
      <c r="AZ24" s="96" t="s">
        <v>99</v>
      </c>
      <c r="BA24" s="96" t="s">
        <v>99</v>
      </c>
      <c r="BB24" s="96" t="s">
        <v>99</v>
      </c>
      <c r="BC24" s="96" t="s">
        <v>99</v>
      </c>
      <c r="BD24" s="96" t="s">
        <v>99</v>
      </c>
      <c r="BE24" s="96" t="s">
        <v>99</v>
      </c>
    </row>
    <row r="25" spans="1:57" s="93" customFormat="1" ht="233.45" customHeight="1">
      <c r="A25" s="85">
        <v>14</v>
      </c>
      <c r="B25" s="86" t="s">
        <v>178</v>
      </c>
      <c r="C25" s="65" t="s">
        <v>192</v>
      </c>
      <c r="D25" s="87" t="s">
        <v>92</v>
      </c>
      <c r="E25" s="87" t="s">
        <v>92</v>
      </c>
      <c r="F25" s="87" t="s">
        <v>92</v>
      </c>
      <c r="G25" s="87" t="s">
        <v>92</v>
      </c>
      <c r="H25" s="87" t="s">
        <v>92</v>
      </c>
      <c r="I25" s="87" t="s">
        <v>92</v>
      </c>
      <c r="J25" s="87" t="s">
        <v>92</v>
      </c>
      <c r="K25" s="87" t="s">
        <v>92</v>
      </c>
      <c r="L25" s="87" t="s">
        <v>92</v>
      </c>
      <c r="M25" s="87" t="s">
        <v>92</v>
      </c>
      <c r="N25" s="65" t="s">
        <v>180</v>
      </c>
      <c r="O25" s="87" t="s">
        <v>96</v>
      </c>
      <c r="P25" s="65" t="s">
        <v>181</v>
      </c>
      <c r="Q25" s="87" t="s">
        <v>94</v>
      </c>
      <c r="R25" s="88" t="s">
        <v>96</v>
      </c>
      <c r="S25" s="88" t="s">
        <v>94</v>
      </c>
      <c r="T25" s="88" t="s">
        <v>94</v>
      </c>
      <c r="U25" s="88" t="s">
        <v>96</v>
      </c>
      <c r="V25" s="89" t="s">
        <v>99</v>
      </c>
      <c r="W25" s="89" t="s">
        <v>99</v>
      </c>
      <c r="X25" s="66" t="s">
        <v>198</v>
      </c>
      <c r="Y25" s="97" t="s">
        <v>199</v>
      </c>
      <c r="Z25" s="87">
        <v>5</v>
      </c>
      <c r="AA25" s="87">
        <v>5</v>
      </c>
      <c r="AB25" s="87">
        <v>3</v>
      </c>
      <c r="AC25" s="87">
        <v>1</v>
      </c>
      <c r="AD25" s="87">
        <v>5</v>
      </c>
      <c r="AE25" s="90">
        <f t="shared" si="7"/>
        <v>3.9000000000000004</v>
      </c>
      <c r="AF25" s="88">
        <v>5</v>
      </c>
      <c r="AG25" s="88">
        <v>5</v>
      </c>
      <c r="AH25" s="90">
        <f t="shared" ref="AH25" si="70">(AF25*$AF$1)+(AG25*$AG$1)</f>
        <v>5</v>
      </c>
      <c r="AI25" s="64">
        <f t="shared" ref="AI25" si="71">AE25*AH25</f>
        <v>19.5</v>
      </c>
      <c r="AJ25" s="55" t="str">
        <f t="shared" ref="AJ25" si="72">IF(AI25="","",IF(AI25&gt;16,"A",IF(AI25&gt;5,"M",IF(AI25&gt;2,"B","R"))))</f>
        <v>A</v>
      </c>
      <c r="AK25" s="66" t="s">
        <v>100</v>
      </c>
      <c r="AL25" s="88">
        <v>1</v>
      </c>
      <c r="AM25" s="91" t="s">
        <v>194</v>
      </c>
      <c r="AN25" s="87">
        <v>1</v>
      </c>
      <c r="AO25" s="91" t="s">
        <v>195</v>
      </c>
      <c r="AP25" s="87">
        <v>0</v>
      </c>
      <c r="AQ25" s="66" t="s">
        <v>196</v>
      </c>
      <c r="AR25" s="88">
        <v>1</v>
      </c>
      <c r="AS25" s="88">
        <f t="shared" ref="AS25" si="73">AL25+AN25+AP25+AR25</f>
        <v>3</v>
      </c>
      <c r="AT25" s="55" t="str">
        <f t="shared" ref="AT25" si="74">IF(AS25="","",IF(AS25=0,"0%",IF(AS25&lt;=4,"50%",IF(AS25&gt;4,"80%"))))</f>
        <v>50%</v>
      </c>
      <c r="AU25" s="92">
        <f t="shared" ref="AU25" si="75">AI25-(AI25*AT25)</f>
        <v>9.75</v>
      </c>
      <c r="AV25" s="55" t="str">
        <f t="shared" ref="AV25" si="76">IF(AU25="","",IF(AU25&gt;16,"A",IF(AU25&gt;5,"M",IF(AU25&gt;2,"B","R"))))</f>
        <v>M</v>
      </c>
      <c r="AW25" s="55" t="s">
        <v>156</v>
      </c>
      <c r="AX25" s="56" t="s">
        <v>200</v>
      </c>
      <c r="AY25" s="57" t="s">
        <v>99</v>
      </c>
      <c r="AZ25" s="58" t="s">
        <v>158</v>
      </c>
      <c r="BA25" s="59" t="s">
        <v>201</v>
      </c>
      <c r="BB25" s="60" t="s">
        <v>202</v>
      </c>
      <c r="BC25" s="58" t="s">
        <v>169</v>
      </c>
      <c r="BD25" s="60" t="s">
        <v>203</v>
      </c>
      <c r="BE25" s="59" t="s">
        <v>204</v>
      </c>
    </row>
    <row r="26" spans="1:57" ht="301.89999999999998" customHeight="1">
      <c r="A26" s="4">
        <v>15</v>
      </c>
      <c r="B26" s="1" t="s">
        <v>178</v>
      </c>
      <c r="C26" s="2" t="s">
        <v>205</v>
      </c>
      <c r="D26" s="62" t="s">
        <v>92</v>
      </c>
      <c r="E26" s="62" t="s">
        <v>92</v>
      </c>
      <c r="F26" s="62" t="s">
        <v>92</v>
      </c>
      <c r="G26" s="62" t="s">
        <v>92</v>
      </c>
      <c r="H26" s="62" t="s">
        <v>92</v>
      </c>
      <c r="I26" s="62" t="s">
        <v>92</v>
      </c>
      <c r="J26" s="62" t="s">
        <v>92</v>
      </c>
      <c r="K26" s="62" t="s">
        <v>92</v>
      </c>
      <c r="L26" s="62" t="s">
        <v>92</v>
      </c>
      <c r="M26" s="62" t="s">
        <v>92</v>
      </c>
      <c r="N26" s="2" t="s">
        <v>180</v>
      </c>
      <c r="O26" s="62" t="s">
        <v>96</v>
      </c>
      <c r="P26" s="2" t="s">
        <v>181</v>
      </c>
      <c r="Q26" s="62" t="s">
        <v>94</v>
      </c>
      <c r="R26" s="62" t="s">
        <v>151</v>
      </c>
      <c r="S26" s="62" t="s">
        <v>96</v>
      </c>
      <c r="T26" s="62" t="s">
        <v>96</v>
      </c>
      <c r="U26" s="8" t="s">
        <v>94</v>
      </c>
      <c r="V26" s="23" t="s">
        <v>97</v>
      </c>
      <c r="W26" s="27" t="s">
        <v>193</v>
      </c>
      <c r="X26" s="26" t="s">
        <v>99</v>
      </c>
      <c r="Y26" s="26" t="s">
        <v>99</v>
      </c>
      <c r="Z26" s="62">
        <v>5</v>
      </c>
      <c r="AA26" s="62">
        <v>5</v>
      </c>
      <c r="AB26" s="62">
        <v>3</v>
      </c>
      <c r="AC26" s="62">
        <v>1</v>
      </c>
      <c r="AD26" s="62">
        <v>5</v>
      </c>
      <c r="AE26" s="12">
        <f t="shared" si="7"/>
        <v>3.9000000000000004</v>
      </c>
      <c r="AF26" s="8">
        <v>5</v>
      </c>
      <c r="AG26" s="8">
        <v>5</v>
      </c>
      <c r="AH26" s="12">
        <f t="shared" si="0"/>
        <v>5</v>
      </c>
      <c r="AI26" s="3">
        <f t="shared" si="1"/>
        <v>19.5</v>
      </c>
      <c r="AJ26" s="13" t="str">
        <f t="shared" si="2"/>
        <v>A</v>
      </c>
      <c r="AK26" s="10" t="s">
        <v>100</v>
      </c>
      <c r="AL26" s="8">
        <v>1</v>
      </c>
      <c r="AM26" s="67" t="s">
        <v>194</v>
      </c>
      <c r="AN26" s="62">
        <v>1</v>
      </c>
      <c r="AO26" s="67" t="s">
        <v>206</v>
      </c>
      <c r="AP26" s="62">
        <v>2</v>
      </c>
      <c r="AQ26" s="10" t="s">
        <v>207</v>
      </c>
      <c r="AR26" s="62">
        <v>1</v>
      </c>
      <c r="AS26" s="8">
        <f t="shared" si="3"/>
        <v>5</v>
      </c>
      <c r="AT26" s="13" t="str">
        <f t="shared" si="4"/>
        <v>80%</v>
      </c>
      <c r="AU26" s="15">
        <f t="shared" si="5"/>
        <v>3.8999999999999986</v>
      </c>
      <c r="AV26" s="13" t="str">
        <f t="shared" si="6"/>
        <v>B</v>
      </c>
      <c r="AW26" s="13" t="s">
        <v>104</v>
      </c>
      <c r="AX26" s="17" t="s">
        <v>99</v>
      </c>
      <c r="AY26" s="17" t="s">
        <v>99</v>
      </c>
      <c r="AZ26" s="17" t="s">
        <v>99</v>
      </c>
      <c r="BA26" s="17" t="s">
        <v>99</v>
      </c>
      <c r="BB26" s="17" t="s">
        <v>99</v>
      </c>
      <c r="BC26" s="17" t="s">
        <v>99</v>
      </c>
      <c r="BD26" s="17" t="s">
        <v>99</v>
      </c>
      <c r="BE26" s="17" t="s">
        <v>99</v>
      </c>
    </row>
    <row r="27" spans="1:57" s="82" customFormat="1" ht="301.89999999999998" customHeight="1">
      <c r="A27" s="69">
        <v>15</v>
      </c>
      <c r="B27" s="83" t="s">
        <v>178</v>
      </c>
      <c r="C27" s="71" t="s">
        <v>205</v>
      </c>
      <c r="D27" s="72" t="s">
        <v>92</v>
      </c>
      <c r="E27" s="72" t="s">
        <v>92</v>
      </c>
      <c r="F27" s="72" t="s">
        <v>92</v>
      </c>
      <c r="G27" s="72" t="s">
        <v>92</v>
      </c>
      <c r="H27" s="72" t="s">
        <v>92</v>
      </c>
      <c r="I27" s="72" t="s">
        <v>92</v>
      </c>
      <c r="J27" s="72" t="s">
        <v>92</v>
      </c>
      <c r="K27" s="72" t="s">
        <v>92</v>
      </c>
      <c r="L27" s="72" t="s">
        <v>92</v>
      </c>
      <c r="M27" s="72" t="s">
        <v>92</v>
      </c>
      <c r="N27" s="71" t="s">
        <v>180</v>
      </c>
      <c r="O27" s="72" t="s">
        <v>96</v>
      </c>
      <c r="P27" s="71" t="s">
        <v>181</v>
      </c>
      <c r="Q27" s="72" t="s">
        <v>94</v>
      </c>
      <c r="R27" s="73" t="s">
        <v>94</v>
      </c>
      <c r="S27" s="72" t="s">
        <v>96</v>
      </c>
      <c r="T27" s="73" t="s">
        <v>94</v>
      </c>
      <c r="U27" s="73" t="s">
        <v>94</v>
      </c>
      <c r="V27" s="94" t="s">
        <v>124</v>
      </c>
      <c r="W27" s="95" t="s">
        <v>197</v>
      </c>
      <c r="X27" s="84" t="s">
        <v>99</v>
      </c>
      <c r="Y27" s="84" t="s">
        <v>99</v>
      </c>
      <c r="Z27" s="72">
        <v>5</v>
      </c>
      <c r="AA27" s="72">
        <v>5</v>
      </c>
      <c r="AB27" s="72">
        <v>3</v>
      </c>
      <c r="AC27" s="72">
        <v>1</v>
      </c>
      <c r="AD27" s="72">
        <v>5</v>
      </c>
      <c r="AE27" s="77">
        <f t="shared" ref="AE27" si="77">(Z27*Z$1)+(AA27*AA$1)+(AB27*AB$1)+(AC27*AC$1)+(AD27*AD$1)</f>
        <v>3.9000000000000004</v>
      </c>
      <c r="AF27" s="73">
        <v>5</v>
      </c>
      <c r="AG27" s="73">
        <v>5</v>
      </c>
      <c r="AH27" s="77">
        <f t="shared" ref="AH27" si="78">(AF27*$AF$1)+(AG27*$AG$1)</f>
        <v>5</v>
      </c>
      <c r="AI27" s="78">
        <f t="shared" ref="AI27" si="79">AE27*AH27</f>
        <v>19.5</v>
      </c>
      <c r="AJ27" s="79" t="str">
        <f t="shared" ref="AJ27" si="80">IF(AI27="","",IF(AI27&gt;16,"A",IF(AI27&gt;5,"M",IF(AI27&gt;2,"B","R"))))</f>
        <v>A</v>
      </c>
      <c r="AK27" s="75" t="s">
        <v>100</v>
      </c>
      <c r="AL27" s="73">
        <v>1</v>
      </c>
      <c r="AM27" s="80" t="s">
        <v>194</v>
      </c>
      <c r="AN27" s="72">
        <v>1</v>
      </c>
      <c r="AO27" s="80" t="s">
        <v>206</v>
      </c>
      <c r="AP27" s="72">
        <v>2</v>
      </c>
      <c r="AQ27" s="75" t="s">
        <v>207</v>
      </c>
      <c r="AR27" s="72">
        <v>1</v>
      </c>
      <c r="AS27" s="73">
        <f t="shared" ref="AS27" si="81">AL27+AN27+AP27+AR27</f>
        <v>5</v>
      </c>
      <c r="AT27" s="79" t="str">
        <f t="shared" ref="AT27" si="82">IF(AS27="","",IF(AS27=0,"0%",IF(AS27&lt;=4,"50%",IF(AS27&gt;4,"80%"))))</f>
        <v>80%</v>
      </c>
      <c r="AU27" s="81">
        <f t="shared" ref="AU27" si="83">AI27-(AI27*AT27)</f>
        <v>3.8999999999999986</v>
      </c>
      <c r="AV27" s="79" t="str">
        <f t="shared" ref="AV27" si="84">IF(AU27="","",IF(AU27&gt;16,"A",IF(AU27&gt;5,"M",IF(AU27&gt;2,"B","R"))))</f>
        <v>B</v>
      </c>
      <c r="AW27" s="79" t="s">
        <v>104</v>
      </c>
      <c r="AX27" s="96" t="s">
        <v>99</v>
      </c>
      <c r="AY27" s="96" t="s">
        <v>99</v>
      </c>
      <c r="AZ27" s="96" t="s">
        <v>99</v>
      </c>
      <c r="BA27" s="96" t="s">
        <v>99</v>
      </c>
      <c r="BB27" s="96" t="s">
        <v>99</v>
      </c>
      <c r="BC27" s="96" t="s">
        <v>99</v>
      </c>
      <c r="BD27" s="96" t="s">
        <v>99</v>
      </c>
      <c r="BE27" s="96" t="s">
        <v>99</v>
      </c>
    </row>
    <row r="28" spans="1:57" s="93" customFormat="1" ht="216.6" customHeight="1">
      <c r="A28" s="85">
        <v>15</v>
      </c>
      <c r="B28" s="86" t="s">
        <v>178</v>
      </c>
      <c r="C28" s="65" t="s">
        <v>205</v>
      </c>
      <c r="D28" s="87" t="s">
        <v>92</v>
      </c>
      <c r="E28" s="87" t="s">
        <v>92</v>
      </c>
      <c r="F28" s="87" t="s">
        <v>92</v>
      </c>
      <c r="G28" s="87" t="s">
        <v>92</v>
      </c>
      <c r="H28" s="87" t="s">
        <v>92</v>
      </c>
      <c r="I28" s="87" t="s">
        <v>92</v>
      </c>
      <c r="J28" s="87" t="s">
        <v>92</v>
      </c>
      <c r="K28" s="87" t="s">
        <v>92</v>
      </c>
      <c r="L28" s="87" t="s">
        <v>92</v>
      </c>
      <c r="M28" s="87" t="s">
        <v>92</v>
      </c>
      <c r="N28" s="65" t="s">
        <v>180</v>
      </c>
      <c r="O28" s="87" t="s">
        <v>96</v>
      </c>
      <c r="P28" s="65" t="s">
        <v>181</v>
      </c>
      <c r="Q28" s="87" t="s">
        <v>94</v>
      </c>
      <c r="R28" s="88" t="s">
        <v>96</v>
      </c>
      <c r="S28" s="88" t="s">
        <v>94</v>
      </c>
      <c r="T28" s="88" t="s">
        <v>94</v>
      </c>
      <c r="U28" s="88" t="s">
        <v>96</v>
      </c>
      <c r="V28" s="89" t="s">
        <v>99</v>
      </c>
      <c r="W28" s="89" t="s">
        <v>99</v>
      </c>
      <c r="X28" s="66" t="s">
        <v>198</v>
      </c>
      <c r="Y28" s="97" t="s">
        <v>208</v>
      </c>
      <c r="Z28" s="88">
        <v>5</v>
      </c>
      <c r="AA28" s="88">
        <v>5</v>
      </c>
      <c r="AB28" s="88">
        <v>3</v>
      </c>
      <c r="AC28" s="88">
        <v>1</v>
      </c>
      <c r="AD28" s="88">
        <v>5</v>
      </c>
      <c r="AE28" s="90">
        <f t="shared" si="7"/>
        <v>3.9000000000000004</v>
      </c>
      <c r="AF28" s="88">
        <v>5</v>
      </c>
      <c r="AG28" s="88">
        <v>5</v>
      </c>
      <c r="AH28" s="90">
        <f t="shared" ref="AH28" si="85">(AF28*$AF$1)+(AG28*$AG$1)</f>
        <v>5</v>
      </c>
      <c r="AI28" s="64">
        <f t="shared" ref="AI28" si="86">AE28*AH28</f>
        <v>19.5</v>
      </c>
      <c r="AJ28" s="55" t="str">
        <f t="shared" ref="AJ28" si="87">IF(AI28="","",IF(AI28&gt;16,"A",IF(AI28&gt;5,"M",IF(AI28&gt;2,"B","R"))))</f>
        <v>A</v>
      </c>
      <c r="AK28" s="66" t="s">
        <v>100</v>
      </c>
      <c r="AL28" s="88">
        <v>1</v>
      </c>
      <c r="AM28" s="91" t="s">
        <v>194</v>
      </c>
      <c r="AN28" s="87">
        <v>1</v>
      </c>
      <c r="AO28" s="91" t="s">
        <v>206</v>
      </c>
      <c r="AP28" s="87">
        <v>0</v>
      </c>
      <c r="AQ28" s="66" t="s">
        <v>207</v>
      </c>
      <c r="AR28" s="88">
        <v>1</v>
      </c>
      <c r="AS28" s="88">
        <f t="shared" ref="AS28" si="88">AL28+AN28+AP28+AR28</f>
        <v>3</v>
      </c>
      <c r="AT28" s="55" t="str">
        <f t="shared" ref="AT28" si="89">IF(AS28="","",IF(AS28=0,"0%",IF(AS28&lt;=4,"50%",IF(AS28&gt;4,"80%"))))</f>
        <v>50%</v>
      </c>
      <c r="AU28" s="92">
        <f t="shared" ref="AU28" si="90">AI28-(AI28*AT28)</f>
        <v>9.75</v>
      </c>
      <c r="AV28" s="55" t="str">
        <f t="shared" ref="AV28" si="91">IF(AU28="","",IF(AU28&gt;16,"A",IF(AU28&gt;5,"M",IF(AU28&gt;2,"B","R"))))</f>
        <v>M</v>
      </c>
      <c r="AW28" s="55" t="s">
        <v>156</v>
      </c>
      <c r="AX28" s="56" t="s">
        <v>200</v>
      </c>
      <c r="AY28" s="57" t="s">
        <v>99</v>
      </c>
      <c r="AZ28" s="58" t="s">
        <v>158</v>
      </c>
      <c r="BA28" s="59" t="s">
        <v>201</v>
      </c>
      <c r="BB28" s="60" t="s">
        <v>202</v>
      </c>
      <c r="BC28" s="58" t="s">
        <v>169</v>
      </c>
      <c r="BD28" s="60" t="s">
        <v>203</v>
      </c>
      <c r="BE28" s="59" t="s">
        <v>204</v>
      </c>
    </row>
    <row r="29" spans="1:57" ht="279" customHeight="1">
      <c r="A29" s="4">
        <v>16</v>
      </c>
      <c r="B29" s="1" t="s">
        <v>178</v>
      </c>
      <c r="C29" s="2" t="s">
        <v>209</v>
      </c>
      <c r="D29" s="62" t="s">
        <v>92</v>
      </c>
      <c r="E29" s="62" t="s">
        <v>92</v>
      </c>
      <c r="F29" s="62" t="s">
        <v>92</v>
      </c>
      <c r="G29" s="62" t="s">
        <v>92</v>
      </c>
      <c r="H29" s="62" t="s">
        <v>92</v>
      </c>
      <c r="I29" s="62" t="s">
        <v>92</v>
      </c>
      <c r="J29" s="62" t="s">
        <v>92</v>
      </c>
      <c r="K29" s="62" t="s">
        <v>92</v>
      </c>
      <c r="L29" s="62" t="s">
        <v>92</v>
      </c>
      <c r="M29" s="62" t="s">
        <v>92</v>
      </c>
      <c r="N29" s="2" t="s">
        <v>180</v>
      </c>
      <c r="O29" s="62" t="s">
        <v>96</v>
      </c>
      <c r="P29" s="62" t="s">
        <v>150</v>
      </c>
      <c r="Q29" s="62" t="s">
        <v>94</v>
      </c>
      <c r="R29" s="62" t="s">
        <v>151</v>
      </c>
      <c r="S29" s="62" t="s">
        <v>96</v>
      </c>
      <c r="T29" s="62" t="s">
        <v>96</v>
      </c>
      <c r="U29" s="8" t="s">
        <v>94</v>
      </c>
      <c r="V29" s="23" t="s">
        <v>97</v>
      </c>
      <c r="W29" s="27" t="s">
        <v>193</v>
      </c>
      <c r="X29" s="26" t="s">
        <v>99</v>
      </c>
      <c r="Y29" s="26" t="s">
        <v>99</v>
      </c>
      <c r="Z29" s="62">
        <v>5</v>
      </c>
      <c r="AA29" s="62">
        <v>5</v>
      </c>
      <c r="AB29" s="62">
        <v>3</v>
      </c>
      <c r="AC29" s="62">
        <v>1</v>
      </c>
      <c r="AD29" s="62">
        <v>5</v>
      </c>
      <c r="AE29" s="12">
        <f t="shared" si="7"/>
        <v>3.9000000000000004</v>
      </c>
      <c r="AF29" s="8">
        <v>5</v>
      </c>
      <c r="AG29" s="8">
        <v>5</v>
      </c>
      <c r="AH29" s="12">
        <f t="shared" si="0"/>
        <v>5</v>
      </c>
      <c r="AI29" s="3">
        <f t="shared" si="1"/>
        <v>19.5</v>
      </c>
      <c r="AJ29" s="13" t="str">
        <f t="shared" si="2"/>
        <v>A</v>
      </c>
      <c r="AK29" s="10" t="s">
        <v>100</v>
      </c>
      <c r="AL29" s="8">
        <v>1</v>
      </c>
      <c r="AM29" s="67" t="s">
        <v>210</v>
      </c>
      <c r="AN29" s="62">
        <v>2</v>
      </c>
      <c r="AO29" s="67" t="s">
        <v>211</v>
      </c>
      <c r="AP29" s="62">
        <v>2</v>
      </c>
      <c r="AQ29" s="10" t="s">
        <v>212</v>
      </c>
      <c r="AR29" s="62">
        <v>2</v>
      </c>
      <c r="AS29" s="8">
        <f t="shared" si="3"/>
        <v>7</v>
      </c>
      <c r="AT29" s="13" t="str">
        <f t="shared" si="4"/>
        <v>80%</v>
      </c>
      <c r="AU29" s="15">
        <f t="shared" si="5"/>
        <v>3.8999999999999986</v>
      </c>
      <c r="AV29" s="13" t="str">
        <f t="shared" si="6"/>
        <v>B</v>
      </c>
      <c r="AW29" s="13" t="s">
        <v>104</v>
      </c>
      <c r="AX29" s="16" t="s">
        <v>99</v>
      </c>
      <c r="AY29" s="16" t="s">
        <v>99</v>
      </c>
      <c r="AZ29" s="16" t="s">
        <v>99</v>
      </c>
      <c r="BA29" s="16" t="s">
        <v>99</v>
      </c>
      <c r="BB29" s="16" t="s">
        <v>99</v>
      </c>
      <c r="BC29" s="16" t="s">
        <v>99</v>
      </c>
      <c r="BD29" s="16" t="s">
        <v>99</v>
      </c>
      <c r="BE29" s="16" t="s">
        <v>99</v>
      </c>
    </row>
    <row r="30" spans="1:57" s="82" customFormat="1" ht="240.6" customHeight="1">
      <c r="A30" s="69">
        <v>16</v>
      </c>
      <c r="B30" s="83" t="s">
        <v>178</v>
      </c>
      <c r="C30" s="71" t="s">
        <v>209</v>
      </c>
      <c r="D30" s="72" t="s">
        <v>92</v>
      </c>
      <c r="E30" s="72" t="s">
        <v>92</v>
      </c>
      <c r="F30" s="72" t="s">
        <v>92</v>
      </c>
      <c r="G30" s="72" t="s">
        <v>92</v>
      </c>
      <c r="H30" s="72" t="s">
        <v>92</v>
      </c>
      <c r="I30" s="72" t="s">
        <v>92</v>
      </c>
      <c r="J30" s="72" t="s">
        <v>92</v>
      </c>
      <c r="K30" s="72" t="s">
        <v>92</v>
      </c>
      <c r="L30" s="72" t="s">
        <v>92</v>
      </c>
      <c r="M30" s="72" t="s">
        <v>92</v>
      </c>
      <c r="N30" s="71" t="s">
        <v>180</v>
      </c>
      <c r="O30" s="72" t="s">
        <v>96</v>
      </c>
      <c r="P30" s="72" t="s">
        <v>150</v>
      </c>
      <c r="Q30" s="72" t="s">
        <v>94</v>
      </c>
      <c r="R30" s="73" t="s">
        <v>94</v>
      </c>
      <c r="S30" s="72" t="s">
        <v>96</v>
      </c>
      <c r="T30" s="73" t="s">
        <v>94</v>
      </c>
      <c r="U30" s="73" t="s">
        <v>94</v>
      </c>
      <c r="V30" s="94" t="s">
        <v>124</v>
      </c>
      <c r="W30" s="95" t="s">
        <v>213</v>
      </c>
      <c r="X30" s="84" t="s">
        <v>99</v>
      </c>
      <c r="Y30" s="84" t="s">
        <v>99</v>
      </c>
      <c r="Z30" s="73">
        <v>5</v>
      </c>
      <c r="AA30" s="73">
        <v>5</v>
      </c>
      <c r="AB30" s="73">
        <v>3</v>
      </c>
      <c r="AC30" s="73">
        <v>1</v>
      </c>
      <c r="AD30" s="73">
        <v>5</v>
      </c>
      <c r="AE30" s="77">
        <f t="shared" ref="AE30" si="92">(Z30*Z$1)+(AA30*AA$1)+(AB30*AB$1)+(AC30*AC$1)+(AD30*AD$1)</f>
        <v>3.9000000000000004</v>
      </c>
      <c r="AF30" s="73">
        <v>5</v>
      </c>
      <c r="AG30" s="73">
        <v>5</v>
      </c>
      <c r="AH30" s="77">
        <f t="shared" ref="AH30" si="93">(AF30*$AF$1)+(AG30*$AG$1)</f>
        <v>5</v>
      </c>
      <c r="AI30" s="78">
        <f t="shared" ref="AI30" si="94">AE30*AH30</f>
        <v>19.5</v>
      </c>
      <c r="AJ30" s="79" t="str">
        <f t="shared" ref="AJ30" si="95">IF(AI30="","",IF(AI30&gt;16,"A",IF(AI30&gt;5,"M",IF(AI30&gt;2,"B","R"))))</f>
        <v>A</v>
      </c>
      <c r="AK30" s="75" t="s">
        <v>100</v>
      </c>
      <c r="AL30" s="73">
        <v>1</v>
      </c>
      <c r="AM30" s="80" t="s">
        <v>210</v>
      </c>
      <c r="AN30" s="72">
        <v>2</v>
      </c>
      <c r="AO30" s="80" t="s">
        <v>211</v>
      </c>
      <c r="AP30" s="72">
        <v>2</v>
      </c>
      <c r="AQ30" s="75" t="s">
        <v>212</v>
      </c>
      <c r="AR30" s="72">
        <v>2</v>
      </c>
      <c r="AS30" s="73">
        <f t="shared" ref="AS30" si="96">AL30+AN30+AP30+AR30</f>
        <v>7</v>
      </c>
      <c r="AT30" s="79" t="str">
        <f t="shared" ref="AT30" si="97">IF(AS30="","",IF(AS30=0,"0%",IF(AS30&lt;=4,"50%",IF(AS30&gt;4,"80%"))))</f>
        <v>80%</v>
      </c>
      <c r="AU30" s="81">
        <f t="shared" ref="AU30" si="98">AI30-(AI30*AT30)</f>
        <v>3.8999999999999986</v>
      </c>
      <c r="AV30" s="79" t="str">
        <f t="shared" ref="AV30" si="99">IF(AU30="","",IF(AU30&gt;16,"A",IF(AU30&gt;5,"M",IF(AU30&gt;2,"B","R"))))</f>
        <v>B</v>
      </c>
      <c r="AW30" s="79" t="s">
        <v>104</v>
      </c>
      <c r="AX30" s="76" t="s">
        <v>99</v>
      </c>
      <c r="AY30" s="76" t="s">
        <v>99</v>
      </c>
      <c r="AZ30" s="76" t="s">
        <v>99</v>
      </c>
      <c r="BA30" s="76" t="s">
        <v>99</v>
      </c>
      <c r="BB30" s="76" t="s">
        <v>99</v>
      </c>
      <c r="BC30" s="76" t="s">
        <v>99</v>
      </c>
      <c r="BD30" s="76" t="s">
        <v>99</v>
      </c>
      <c r="BE30" s="76" t="s">
        <v>99</v>
      </c>
    </row>
    <row r="31" spans="1:57" s="93" customFormat="1" ht="247.9" customHeight="1">
      <c r="A31" s="85">
        <v>16</v>
      </c>
      <c r="B31" s="86" t="s">
        <v>178</v>
      </c>
      <c r="C31" s="65" t="s">
        <v>209</v>
      </c>
      <c r="D31" s="87" t="s">
        <v>92</v>
      </c>
      <c r="E31" s="87" t="s">
        <v>92</v>
      </c>
      <c r="F31" s="87" t="s">
        <v>92</v>
      </c>
      <c r="G31" s="87" t="s">
        <v>92</v>
      </c>
      <c r="H31" s="87" t="s">
        <v>92</v>
      </c>
      <c r="I31" s="87" t="s">
        <v>92</v>
      </c>
      <c r="J31" s="87" t="s">
        <v>92</v>
      </c>
      <c r="K31" s="87" t="s">
        <v>92</v>
      </c>
      <c r="L31" s="87" t="s">
        <v>92</v>
      </c>
      <c r="M31" s="87" t="s">
        <v>92</v>
      </c>
      <c r="N31" s="65" t="s">
        <v>180</v>
      </c>
      <c r="O31" s="87" t="s">
        <v>96</v>
      </c>
      <c r="P31" s="87" t="s">
        <v>150</v>
      </c>
      <c r="Q31" s="87" t="s">
        <v>94</v>
      </c>
      <c r="R31" s="88" t="s">
        <v>96</v>
      </c>
      <c r="S31" s="88" t="s">
        <v>94</v>
      </c>
      <c r="T31" s="88" t="s">
        <v>94</v>
      </c>
      <c r="U31" s="88" t="s">
        <v>96</v>
      </c>
      <c r="V31" s="89" t="s">
        <v>99</v>
      </c>
      <c r="W31" s="89" t="s">
        <v>99</v>
      </c>
      <c r="X31" s="66" t="s">
        <v>198</v>
      </c>
      <c r="Y31" s="97" t="s">
        <v>208</v>
      </c>
      <c r="Z31" s="88">
        <v>5</v>
      </c>
      <c r="AA31" s="88">
        <v>5</v>
      </c>
      <c r="AB31" s="88">
        <v>3</v>
      </c>
      <c r="AC31" s="88">
        <v>1</v>
      </c>
      <c r="AD31" s="88">
        <v>5</v>
      </c>
      <c r="AE31" s="90">
        <f t="shared" si="7"/>
        <v>3.9000000000000004</v>
      </c>
      <c r="AF31" s="88">
        <v>5</v>
      </c>
      <c r="AG31" s="88">
        <v>5</v>
      </c>
      <c r="AH31" s="90">
        <f t="shared" ref="AH31" si="100">(AF31*$AF$1)+(AG31*$AG$1)</f>
        <v>5</v>
      </c>
      <c r="AI31" s="64">
        <f t="shared" ref="AI31" si="101">AE31*AH31</f>
        <v>19.5</v>
      </c>
      <c r="AJ31" s="55" t="str">
        <f t="shared" ref="AJ31" si="102">IF(AI31="","",IF(AI31&gt;16,"A",IF(AI31&gt;5,"M",IF(AI31&gt;2,"B","R"))))</f>
        <v>A</v>
      </c>
      <c r="AK31" s="66" t="s">
        <v>100</v>
      </c>
      <c r="AL31" s="88">
        <v>1</v>
      </c>
      <c r="AM31" s="91" t="s">
        <v>210</v>
      </c>
      <c r="AN31" s="87">
        <v>2</v>
      </c>
      <c r="AO31" s="91" t="s">
        <v>211</v>
      </c>
      <c r="AP31" s="87">
        <v>0</v>
      </c>
      <c r="AQ31" s="66" t="s">
        <v>212</v>
      </c>
      <c r="AR31" s="88">
        <v>1</v>
      </c>
      <c r="AS31" s="88">
        <f t="shared" ref="AS31" si="103">AL31+AN31+AP31+AR31</f>
        <v>4</v>
      </c>
      <c r="AT31" s="55" t="str">
        <f t="shared" ref="AT31" si="104">IF(AS31="","",IF(AS31=0,"0%",IF(AS31&lt;=4,"50%",IF(AS31&gt;4,"80%"))))</f>
        <v>50%</v>
      </c>
      <c r="AU31" s="92">
        <f t="shared" ref="AU31" si="105">AI31-(AI31*AT31)</f>
        <v>9.75</v>
      </c>
      <c r="AV31" s="55" t="str">
        <f t="shared" ref="AV31" si="106">IF(AU31="","",IF(AU31&gt;16,"A",IF(AU31&gt;5,"M",IF(AU31&gt;2,"B","R"))))</f>
        <v>M</v>
      </c>
      <c r="AW31" s="55" t="s">
        <v>156</v>
      </c>
      <c r="AX31" s="56" t="s">
        <v>200</v>
      </c>
      <c r="AY31" s="57" t="s">
        <v>99</v>
      </c>
      <c r="AZ31" s="58" t="s">
        <v>158</v>
      </c>
      <c r="BA31" s="59" t="s">
        <v>201</v>
      </c>
      <c r="BB31" s="60" t="s">
        <v>202</v>
      </c>
      <c r="BC31" s="58" t="s">
        <v>169</v>
      </c>
      <c r="BD31" s="60" t="s">
        <v>203</v>
      </c>
      <c r="BE31" s="59" t="s">
        <v>204</v>
      </c>
    </row>
    <row r="32" spans="1:57" ht="279" customHeight="1">
      <c r="A32" s="4">
        <v>17</v>
      </c>
      <c r="B32" s="1" t="s">
        <v>178</v>
      </c>
      <c r="C32" s="2" t="s">
        <v>214</v>
      </c>
      <c r="D32" s="62" t="s">
        <v>92</v>
      </c>
      <c r="E32" s="62" t="s">
        <v>92</v>
      </c>
      <c r="F32" s="62" t="s">
        <v>92</v>
      </c>
      <c r="G32" s="62" t="s">
        <v>92</v>
      </c>
      <c r="H32" s="62" t="s">
        <v>92</v>
      </c>
      <c r="I32" s="62" t="s">
        <v>92</v>
      </c>
      <c r="J32" s="62" t="s">
        <v>92</v>
      </c>
      <c r="K32" s="62" t="s">
        <v>92</v>
      </c>
      <c r="L32" s="62" t="s">
        <v>92</v>
      </c>
      <c r="M32" s="62" t="s">
        <v>92</v>
      </c>
      <c r="N32" s="2" t="s">
        <v>180</v>
      </c>
      <c r="O32" s="62" t="s">
        <v>96</v>
      </c>
      <c r="P32" s="62" t="s">
        <v>150</v>
      </c>
      <c r="Q32" s="62" t="s">
        <v>94</v>
      </c>
      <c r="R32" s="62" t="s">
        <v>151</v>
      </c>
      <c r="S32" s="62" t="s">
        <v>96</v>
      </c>
      <c r="T32" s="62" t="s">
        <v>96</v>
      </c>
      <c r="U32" s="8" t="s">
        <v>94</v>
      </c>
      <c r="V32" s="23" t="s">
        <v>97</v>
      </c>
      <c r="W32" s="27" t="s">
        <v>215</v>
      </c>
      <c r="X32" s="26" t="s">
        <v>99</v>
      </c>
      <c r="Y32" s="26" t="s">
        <v>99</v>
      </c>
      <c r="Z32" s="62">
        <v>5</v>
      </c>
      <c r="AA32" s="62">
        <v>5</v>
      </c>
      <c r="AB32" s="62">
        <v>3</v>
      </c>
      <c r="AC32" s="62">
        <v>1</v>
      </c>
      <c r="AD32" s="62">
        <v>5</v>
      </c>
      <c r="AE32" s="12">
        <f t="shared" si="7"/>
        <v>3.9000000000000004</v>
      </c>
      <c r="AF32" s="8">
        <v>5</v>
      </c>
      <c r="AG32" s="8">
        <v>5</v>
      </c>
      <c r="AH32" s="12">
        <f t="shared" si="0"/>
        <v>5</v>
      </c>
      <c r="AI32" s="3">
        <f t="shared" si="1"/>
        <v>19.5</v>
      </c>
      <c r="AJ32" s="13" t="str">
        <f t="shared" si="2"/>
        <v>A</v>
      </c>
      <c r="AK32" s="10" t="s">
        <v>100</v>
      </c>
      <c r="AL32" s="8">
        <v>1</v>
      </c>
      <c r="AM32" s="67" t="s">
        <v>210</v>
      </c>
      <c r="AN32" s="62">
        <v>2</v>
      </c>
      <c r="AO32" s="67" t="s">
        <v>211</v>
      </c>
      <c r="AP32" s="62">
        <v>2</v>
      </c>
      <c r="AQ32" s="67" t="s">
        <v>216</v>
      </c>
      <c r="AR32" s="62">
        <v>2</v>
      </c>
      <c r="AS32" s="8">
        <f t="shared" si="3"/>
        <v>7</v>
      </c>
      <c r="AT32" s="13" t="str">
        <f t="shared" si="4"/>
        <v>80%</v>
      </c>
      <c r="AU32" s="15">
        <f t="shared" si="5"/>
        <v>3.8999999999999986</v>
      </c>
      <c r="AV32" s="13" t="str">
        <f t="shared" si="6"/>
        <v>B</v>
      </c>
      <c r="AW32" s="13" t="s">
        <v>104</v>
      </c>
      <c r="AX32" s="16" t="s">
        <v>99</v>
      </c>
      <c r="AY32" s="16" t="s">
        <v>99</v>
      </c>
      <c r="AZ32" s="16" t="s">
        <v>99</v>
      </c>
      <c r="BA32" s="16" t="s">
        <v>99</v>
      </c>
      <c r="BB32" s="16" t="s">
        <v>99</v>
      </c>
      <c r="BC32" s="16" t="s">
        <v>99</v>
      </c>
      <c r="BD32" s="16" t="s">
        <v>99</v>
      </c>
      <c r="BE32" s="16" t="s">
        <v>99</v>
      </c>
    </row>
    <row r="33" spans="1:57" s="82" customFormat="1" ht="279" customHeight="1">
      <c r="A33" s="69">
        <v>17</v>
      </c>
      <c r="B33" s="83" t="s">
        <v>178</v>
      </c>
      <c r="C33" s="71" t="s">
        <v>214</v>
      </c>
      <c r="D33" s="72" t="s">
        <v>92</v>
      </c>
      <c r="E33" s="72" t="s">
        <v>92</v>
      </c>
      <c r="F33" s="72" t="s">
        <v>92</v>
      </c>
      <c r="G33" s="72" t="s">
        <v>92</v>
      </c>
      <c r="H33" s="72" t="s">
        <v>92</v>
      </c>
      <c r="I33" s="72" t="s">
        <v>92</v>
      </c>
      <c r="J33" s="72" t="s">
        <v>92</v>
      </c>
      <c r="K33" s="72" t="s">
        <v>92</v>
      </c>
      <c r="L33" s="72" t="s">
        <v>92</v>
      </c>
      <c r="M33" s="72" t="s">
        <v>92</v>
      </c>
      <c r="N33" s="71" t="s">
        <v>180</v>
      </c>
      <c r="O33" s="72" t="s">
        <v>96</v>
      </c>
      <c r="P33" s="72" t="s">
        <v>150</v>
      </c>
      <c r="Q33" s="72" t="s">
        <v>94</v>
      </c>
      <c r="R33" s="73" t="s">
        <v>94</v>
      </c>
      <c r="S33" s="72" t="s">
        <v>96</v>
      </c>
      <c r="T33" s="73" t="s">
        <v>94</v>
      </c>
      <c r="U33" s="73" t="s">
        <v>94</v>
      </c>
      <c r="V33" s="94" t="s">
        <v>124</v>
      </c>
      <c r="W33" s="95" t="s">
        <v>217</v>
      </c>
      <c r="X33" s="84" t="s">
        <v>99</v>
      </c>
      <c r="Y33" s="84" t="s">
        <v>99</v>
      </c>
      <c r="Z33" s="73">
        <v>5</v>
      </c>
      <c r="AA33" s="73">
        <v>5</v>
      </c>
      <c r="AB33" s="73">
        <v>3</v>
      </c>
      <c r="AC33" s="73">
        <v>1</v>
      </c>
      <c r="AD33" s="73">
        <v>5</v>
      </c>
      <c r="AE33" s="77">
        <f t="shared" ref="AE33" si="107">(Z33*Z$1)+(AA33*AA$1)+(AB33*AB$1)+(AC33*AC$1)+(AD33*AD$1)</f>
        <v>3.9000000000000004</v>
      </c>
      <c r="AF33" s="73">
        <v>5</v>
      </c>
      <c r="AG33" s="73">
        <v>5</v>
      </c>
      <c r="AH33" s="77">
        <f t="shared" ref="AH33" si="108">(AF33*$AF$1)+(AG33*$AG$1)</f>
        <v>5</v>
      </c>
      <c r="AI33" s="78">
        <f t="shared" ref="AI33" si="109">AE33*AH33</f>
        <v>19.5</v>
      </c>
      <c r="AJ33" s="79" t="str">
        <f t="shared" ref="AJ33" si="110">IF(AI33="","",IF(AI33&gt;16,"A",IF(AI33&gt;5,"M",IF(AI33&gt;2,"B","R"))))</f>
        <v>A</v>
      </c>
      <c r="AK33" s="75" t="s">
        <v>100</v>
      </c>
      <c r="AL33" s="73">
        <v>1</v>
      </c>
      <c r="AM33" s="80" t="s">
        <v>210</v>
      </c>
      <c r="AN33" s="72">
        <v>2</v>
      </c>
      <c r="AO33" s="80" t="s">
        <v>211</v>
      </c>
      <c r="AP33" s="72">
        <v>2</v>
      </c>
      <c r="AQ33" s="80" t="s">
        <v>216</v>
      </c>
      <c r="AR33" s="72">
        <v>2</v>
      </c>
      <c r="AS33" s="73">
        <f t="shared" ref="AS33" si="111">AL33+AN33+AP33+AR33</f>
        <v>7</v>
      </c>
      <c r="AT33" s="79" t="str">
        <f t="shared" ref="AT33" si="112">IF(AS33="","",IF(AS33=0,"0%",IF(AS33&lt;=4,"50%",IF(AS33&gt;4,"80%"))))</f>
        <v>80%</v>
      </c>
      <c r="AU33" s="81">
        <f t="shared" ref="AU33" si="113">AI33-(AI33*AT33)</f>
        <v>3.8999999999999986</v>
      </c>
      <c r="AV33" s="79" t="str">
        <f t="shared" ref="AV33" si="114">IF(AU33="","",IF(AU33&gt;16,"A",IF(AU33&gt;5,"M",IF(AU33&gt;2,"B","R"))))</f>
        <v>B</v>
      </c>
      <c r="AW33" s="79" t="s">
        <v>104</v>
      </c>
      <c r="AX33" s="76" t="s">
        <v>99</v>
      </c>
      <c r="AY33" s="76" t="s">
        <v>99</v>
      </c>
      <c r="AZ33" s="76" t="s">
        <v>99</v>
      </c>
      <c r="BA33" s="76" t="s">
        <v>99</v>
      </c>
      <c r="BB33" s="76" t="s">
        <v>99</v>
      </c>
      <c r="BC33" s="76" t="s">
        <v>99</v>
      </c>
      <c r="BD33" s="76" t="s">
        <v>99</v>
      </c>
      <c r="BE33" s="76" t="s">
        <v>99</v>
      </c>
    </row>
    <row r="34" spans="1:57" s="93" customFormat="1" ht="273.60000000000002" customHeight="1">
      <c r="A34" s="85">
        <v>17</v>
      </c>
      <c r="B34" s="86" t="s">
        <v>178</v>
      </c>
      <c r="C34" s="65" t="s">
        <v>214</v>
      </c>
      <c r="D34" s="87" t="s">
        <v>92</v>
      </c>
      <c r="E34" s="87" t="s">
        <v>92</v>
      </c>
      <c r="F34" s="87" t="s">
        <v>92</v>
      </c>
      <c r="G34" s="87" t="s">
        <v>92</v>
      </c>
      <c r="H34" s="87" t="s">
        <v>92</v>
      </c>
      <c r="I34" s="87" t="s">
        <v>92</v>
      </c>
      <c r="J34" s="87" t="s">
        <v>92</v>
      </c>
      <c r="K34" s="87" t="s">
        <v>92</v>
      </c>
      <c r="L34" s="87" t="s">
        <v>92</v>
      </c>
      <c r="M34" s="87" t="s">
        <v>92</v>
      </c>
      <c r="N34" s="65" t="s">
        <v>180</v>
      </c>
      <c r="O34" s="87" t="s">
        <v>96</v>
      </c>
      <c r="P34" s="87" t="s">
        <v>150</v>
      </c>
      <c r="Q34" s="87" t="s">
        <v>94</v>
      </c>
      <c r="R34" s="88" t="s">
        <v>96</v>
      </c>
      <c r="S34" s="88" t="s">
        <v>94</v>
      </c>
      <c r="T34" s="88" t="s">
        <v>94</v>
      </c>
      <c r="U34" s="88" t="s">
        <v>96</v>
      </c>
      <c r="V34" s="89" t="s">
        <v>99</v>
      </c>
      <c r="W34" s="89" t="s">
        <v>99</v>
      </c>
      <c r="X34" s="66" t="s">
        <v>198</v>
      </c>
      <c r="Y34" s="97" t="s">
        <v>208</v>
      </c>
      <c r="Z34" s="88">
        <v>5</v>
      </c>
      <c r="AA34" s="88">
        <v>5</v>
      </c>
      <c r="AB34" s="88">
        <v>3</v>
      </c>
      <c r="AC34" s="88">
        <v>1</v>
      </c>
      <c r="AD34" s="88">
        <v>5</v>
      </c>
      <c r="AE34" s="90">
        <f t="shared" si="7"/>
        <v>3.9000000000000004</v>
      </c>
      <c r="AF34" s="88">
        <v>5</v>
      </c>
      <c r="AG34" s="88">
        <v>5</v>
      </c>
      <c r="AH34" s="90">
        <f t="shared" ref="AH34" si="115">(AF34*$AF$1)+(AG34*$AG$1)</f>
        <v>5</v>
      </c>
      <c r="AI34" s="64">
        <f t="shared" ref="AI34" si="116">AE34*AH34</f>
        <v>19.5</v>
      </c>
      <c r="AJ34" s="55" t="str">
        <f t="shared" ref="AJ34" si="117">IF(AI34="","",IF(AI34&gt;16,"A",IF(AI34&gt;5,"M",IF(AI34&gt;2,"B","R"))))</f>
        <v>A</v>
      </c>
      <c r="AK34" s="66" t="s">
        <v>100</v>
      </c>
      <c r="AL34" s="88">
        <v>1</v>
      </c>
      <c r="AM34" s="91" t="s">
        <v>210</v>
      </c>
      <c r="AN34" s="87">
        <v>2</v>
      </c>
      <c r="AO34" s="91" t="s">
        <v>211</v>
      </c>
      <c r="AP34" s="87">
        <v>0</v>
      </c>
      <c r="AQ34" s="91" t="s">
        <v>216</v>
      </c>
      <c r="AR34" s="88">
        <v>1</v>
      </c>
      <c r="AS34" s="88">
        <f t="shared" ref="AS34" si="118">AL34+AN34+AP34+AR34</f>
        <v>4</v>
      </c>
      <c r="AT34" s="55" t="str">
        <f t="shared" ref="AT34" si="119">IF(AS34="","",IF(AS34=0,"0%",IF(AS34&lt;=4,"50%",IF(AS34&gt;4,"80%"))))</f>
        <v>50%</v>
      </c>
      <c r="AU34" s="92">
        <f t="shared" ref="AU34" si="120">AI34-(AI34*AT34)</f>
        <v>9.75</v>
      </c>
      <c r="AV34" s="55" t="str">
        <f t="shared" ref="AV34" si="121">IF(AU34="","",IF(AU34&gt;16,"A",IF(AU34&gt;5,"M",IF(AU34&gt;2,"B","R"))))</f>
        <v>M</v>
      </c>
      <c r="AW34" s="55" t="s">
        <v>156</v>
      </c>
      <c r="AX34" s="56" t="s">
        <v>200</v>
      </c>
      <c r="AY34" s="57" t="s">
        <v>99</v>
      </c>
      <c r="AZ34" s="58" t="s">
        <v>158</v>
      </c>
      <c r="BA34" s="59" t="s">
        <v>201</v>
      </c>
      <c r="BB34" s="60" t="s">
        <v>202</v>
      </c>
      <c r="BC34" s="58" t="s">
        <v>169</v>
      </c>
      <c r="BD34" s="60" t="s">
        <v>203</v>
      </c>
      <c r="BE34" s="59" t="s">
        <v>204</v>
      </c>
    </row>
    <row r="35" spans="1:57" ht="279" customHeight="1">
      <c r="A35" s="4">
        <v>18</v>
      </c>
      <c r="B35" s="1" t="s">
        <v>178</v>
      </c>
      <c r="C35" s="2" t="s">
        <v>218</v>
      </c>
      <c r="D35" s="62" t="s">
        <v>92</v>
      </c>
      <c r="E35" s="62" t="s">
        <v>92</v>
      </c>
      <c r="F35" s="62" t="s">
        <v>92</v>
      </c>
      <c r="G35" s="62" t="s">
        <v>92</v>
      </c>
      <c r="H35" s="62" t="s">
        <v>92</v>
      </c>
      <c r="I35" s="62" t="s">
        <v>92</v>
      </c>
      <c r="J35" s="62" t="s">
        <v>92</v>
      </c>
      <c r="K35" s="62" t="s">
        <v>92</v>
      </c>
      <c r="L35" s="62" t="s">
        <v>92</v>
      </c>
      <c r="M35" s="62" t="s">
        <v>92</v>
      </c>
      <c r="N35" s="2" t="s">
        <v>180</v>
      </c>
      <c r="O35" s="62" t="s">
        <v>96</v>
      </c>
      <c r="P35" s="2" t="s">
        <v>181</v>
      </c>
      <c r="Q35" s="62" t="s">
        <v>94</v>
      </c>
      <c r="R35" s="62" t="s">
        <v>151</v>
      </c>
      <c r="S35" s="62" t="s">
        <v>96</v>
      </c>
      <c r="T35" s="62" t="s">
        <v>96</v>
      </c>
      <c r="U35" s="8" t="s">
        <v>94</v>
      </c>
      <c r="V35" s="23" t="s">
        <v>97</v>
      </c>
      <c r="W35" s="27" t="s">
        <v>219</v>
      </c>
      <c r="X35" s="26" t="s">
        <v>99</v>
      </c>
      <c r="Y35" s="26" t="s">
        <v>99</v>
      </c>
      <c r="Z35" s="62">
        <v>3</v>
      </c>
      <c r="AA35" s="62">
        <v>5</v>
      </c>
      <c r="AB35" s="62">
        <v>3</v>
      </c>
      <c r="AC35" s="62">
        <v>1</v>
      </c>
      <c r="AD35" s="62">
        <v>5</v>
      </c>
      <c r="AE35" s="12">
        <f t="shared" si="7"/>
        <v>3.2</v>
      </c>
      <c r="AF35" s="8">
        <v>5</v>
      </c>
      <c r="AG35" s="8">
        <v>5</v>
      </c>
      <c r="AH35" s="12">
        <f t="shared" si="0"/>
        <v>5</v>
      </c>
      <c r="AI35" s="3">
        <f t="shared" si="1"/>
        <v>16</v>
      </c>
      <c r="AJ35" s="13" t="str">
        <f t="shared" si="2"/>
        <v>M</v>
      </c>
      <c r="AK35" s="10" t="s">
        <v>100</v>
      </c>
      <c r="AL35" s="8">
        <v>1</v>
      </c>
      <c r="AM35" s="67" t="s">
        <v>194</v>
      </c>
      <c r="AN35" s="62">
        <v>1</v>
      </c>
      <c r="AO35" s="67" t="s">
        <v>220</v>
      </c>
      <c r="AP35" s="62">
        <v>2</v>
      </c>
      <c r="AQ35" s="67" t="s">
        <v>221</v>
      </c>
      <c r="AR35" s="62">
        <v>1</v>
      </c>
      <c r="AS35" s="8">
        <f t="shared" si="3"/>
        <v>5</v>
      </c>
      <c r="AT35" s="13" t="str">
        <f t="shared" si="4"/>
        <v>80%</v>
      </c>
      <c r="AU35" s="15">
        <f t="shared" si="5"/>
        <v>3.1999999999999993</v>
      </c>
      <c r="AV35" s="13" t="str">
        <f t="shared" si="6"/>
        <v>B</v>
      </c>
      <c r="AW35" s="13" t="s">
        <v>104</v>
      </c>
      <c r="AX35" s="17" t="s">
        <v>99</v>
      </c>
      <c r="AY35" s="17" t="s">
        <v>99</v>
      </c>
      <c r="AZ35" s="17" t="s">
        <v>99</v>
      </c>
      <c r="BA35" s="17" t="s">
        <v>99</v>
      </c>
      <c r="BB35" s="17" t="s">
        <v>99</v>
      </c>
      <c r="BC35" s="17" t="s">
        <v>99</v>
      </c>
      <c r="BD35" s="17" t="s">
        <v>99</v>
      </c>
      <c r="BE35" s="17" t="s">
        <v>99</v>
      </c>
    </row>
    <row r="36" spans="1:57" s="82" customFormat="1" ht="279" customHeight="1">
      <c r="A36" s="69">
        <v>18</v>
      </c>
      <c r="B36" s="83" t="s">
        <v>178</v>
      </c>
      <c r="C36" s="71" t="s">
        <v>218</v>
      </c>
      <c r="D36" s="72" t="s">
        <v>92</v>
      </c>
      <c r="E36" s="72" t="s">
        <v>92</v>
      </c>
      <c r="F36" s="72" t="s">
        <v>92</v>
      </c>
      <c r="G36" s="72" t="s">
        <v>92</v>
      </c>
      <c r="H36" s="72" t="s">
        <v>92</v>
      </c>
      <c r="I36" s="72" t="s">
        <v>92</v>
      </c>
      <c r="J36" s="72" t="s">
        <v>92</v>
      </c>
      <c r="K36" s="72" t="s">
        <v>92</v>
      </c>
      <c r="L36" s="72" t="s">
        <v>92</v>
      </c>
      <c r="M36" s="72" t="s">
        <v>92</v>
      </c>
      <c r="N36" s="71" t="s">
        <v>180</v>
      </c>
      <c r="O36" s="72" t="s">
        <v>96</v>
      </c>
      <c r="P36" s="71" t="s">
        <v>181</v>
      </c>
      <c r="Q36" s="72" t="s">
        <v>94</v>
      </c>
      <c r="R36" s="73" t="s">
        <v>94</v>
      </c>
      <c r="S36" s="72" t="s">
        <v>96</v>
      </c>
      <c r="T36" s="73" t="s">
        <v>94</v>
      </c>
      <c r="U36" s="73" t="s">
        <v>94</v>
      </c>
      <c r="V36" s="94" t="s">
        <v>124</v>
      </c>
      <c r="W36" s="95" t="s">
        <v>197</v>
      </c>
      <c r="X36" s="84" t="s">
        <v>99</v>
      </c>
      <c r="Y36" s="84" t="s">
        <v>99</v>
      </c>
      <c r="Z36" s="73">
        <v>3</v>
      </c>
      <c r="AA36" s="73">
        <v>5</v>
      </c>
      <c r="AB36" s="73">
        <v>3</v>
      </c>
      <c r="AC36" s="73">
        <v>1</v>
      </c>
      <c r="AD36" s="73">
        <v>5</v>
      </c>
      <c r="AE36" s="77">
        <f t="shared" ref="AE36" si="122">(Z36*Z$1)+(AA36*AA$1)+(AB36*AB$1)+(AC36*AC$1)+(AD36*AD$1)</f>
        <v>3.2</v>
      </c>
      <c r="AF36" s="73">
        <v>5</v>
      </c>
      <c r="AG36" s="73">
        <v>5</v>
      </c>
      <c r="AH36" s="77">
        <f t="shared" ref="AH36" si="123">(AF36*$AF$1)+(AG36*$AG$1)</f>
        <v>5</v>
      </c>
      <c r="AI36" s="78">
        <f t="shared" ref="AI36" si="124">AE36*AH36</f>
        <v>16</v>
      </c>
      <c r="AJ36" s="79" t="str">
        <f t="shared" ref="AJ36" si="125">IF(AI36="","",IF(AI36&gt;16,"A",IF(AI36&gt;5,"M",IF(AI36&gt;2,"B","R"))))</f>
        <v>M</v>
      </c>
      <c r="AK36" s="75" t="s">
        <v>100</v>
      </c>
      <c r="AL36" s="73">
        <v>1</v>
      </c>
      <c r="AM36" s="80" t="s">
        <v>194</v>
      </c>
      <c r="AN36" s="72">
        <v>1</v>
      </c>
      <c r="AO36" s="80" t="s">
        <v>220</v>
      </c>
      <c r="AP36" s="72">
        <v>2</v>
      </c>
      <c r="AQ36" s="80" t="s">
        <v>221</v>
      </c>
      <c r="AR36" s="72">
        <v>1</v>
      </c>
      <c r="AS36" s="73">
        <f t="shared" ref="AS36" si="126">AL36+AN36+AP36+AR36</f>
        <v>5</v>
      </c>
      <c r="AT36" s="79" t="str">
        <f t="shared" ref="AT36" si="127">IF(AS36="","",IF(AS36=0,"0%",IF(AS36&lt;=4,"50%",IF(AS36&gt;4,"80%"))))</f>
        <v>80%</v>
      </c>
      <c r="AU36" s="81">
        <f t="shared" ref="AU36" si="128">AI36-(AI36*AT36)</f>
        <v>3.1999999999999993</v>
      </c>
      <c r="AV36" s="79" t="str">
        <f t="shared" ref="AV36" si="129">IF(AU36="","",IF(AU36&gt;16,"A",IF(AU36&gt;5,"M",IF(AU36&gt;2,"B","R"))))</f>
        <v>B</v>
      </c>
      <c r="AW36" s="79" t="s">
        <v>104</v>
      </c>
      <c r="AX36" s="96" t="s">
        <v>99</v>
      </c>
      <c r="AY36" s="96" t="s">
        <v>99</v>
      </c>
      <c r="AZ36" s="96" t="s">
        <v>99</v>
      </c>
      <c r="BA36" s="96" t="s">
        <v>99</v>
      </c>
      <c r="BB36" s="96" t="s">
        <v>99</v>
      </c>
      <c r="BC36" s="96" t="s">
        <v>99</v>
      </c>
      <c r="BD36" s="96" t="s">
        <v>99</v>
      </c>
      <c r="BE36" s="96" t="s">
        <v>99</v>
      </c>
    </row>
    <row r="37" spans="1:57" s="93" customFormat="1" ht="193.9" customHeight="1">
      <c r="A37" s="85">
        <v>18</v>
      </c>
      <c r="B37" s="86" t="s">
        <v>178</v>
      </c>
      <c r="C37" s="65" t="s">
        <v>218</v>
      </c>
      <c r="D37" s="87" t="s">
        <v>92</v>
      </c>
      <c r="E37" s="87" t="s">
        <v>92</v>
      </c>
      <c r="F37" s="87" t="s">
        <v>92</v>
      </c>
      <c r="G37" s="87" t="s">
        <v>92</v>
      </c>
      <c r="H37" s="87" t="s">
        <v>92</v>
      </c>
      <c r="I37" s="87" t="s">
        <v>92</v>
      </c>
      <c r="J37" s="87" t="s">
        <v>92</v>
      </c>
      <c r="K37" s="87" t="s">
        <v>92</v>
      </c>
      <c r="L37" s="87" t="s">
        <v>92</v>
      </c>
      <c r="M37" s="87" t="s">
        <v>92</v>
      </c>
      <c r="N37" s="65" t="s">
        <v>180</v>
      </c>
      <c r="O37" s="87" t="s">
        <v>96</v>
      </c>
      <c r="P37" s="65" t="s">
        <v>181</v>
      </c>
      <c r="Q37" s="87" t="s">
        <v>94</v>
      </c>
      <c r="R37" s="88" t="s">
        <v>96</v>
      </c>
      <c r="S37" s="88" t="s">
        <v>94</v>
      </c>
      <c r="T37" s="88" t="s">
        <v>94</v>
      </c>
      <c r="U37" s="88" t="s">
        <v>96</v>
      </c>
      <c r="V37" s="89" t="s">
        <v>99</v>
      </c>
      <c r="W37" s="89" t="s">
        <v>99</v>
      </c>
      <c r="X37" s="66" t="s">
        <v>198</v>
      </c>
      <c r="Y37" s="97" t="s">
        <v>199</v>
      </c>
      <c r="Z37" s="88">
        <v>3</v>
      </c>
      <c r="AA37" s="88">
        <v>5</v>
      </c>
      <c r="AB37" s="88">
        <v>3</v>
      </c>
      <c r="AC37" s="88">
        <v>1</v>
      </c>
      <c r="AD37" s="88">
        <v>5</v>
      </c>
      <c r="AE37" s="90">
        <f t="shared" si="7"/>
        <v>3.2</v>
      </c>
      <c r="AF37" s="88">
        <v>5</v>
      </c>
      <c r="AG37" s="88">
        <v>5</v>
      </c>
      <c r="AH37" s="90">
        <f t="shared" ref="AH37" si="130">(AF37*$AF$1)+(AG37*$AG$1)</f>
        <v>5</v>
      </c>
      <c r="AI37" s="64">
        <f t="shared" ref="AI37" si="131">AE37*AH37</f>
        <v>16</v>
      </c>
      <c r="AJ37" s="55" t="str">
        <f t="shared" ref="AJ37" si="132">IF(AI37="","",IF(AI37&gt;16,"A",IF(AI37&gt;5,"M",IF(AI37&gt;2,"B","R"))))</f>
        <v>M</v>
      </c>
      <c r="AK37" s="66" t="s">
        <v>100</v>
      </c>
      <c r="AL37" s="88">
        <v>1</v>
      </c>
      <c r="AM37" s="91" t="s">
        <v>194</v>
      </c>
      <c r="AN37" s="87">
        <v>1</v>
      </c>
      <c r="AO37" s="91" t="s">
        <v>220</v>
      </c>
      <c r="AP37" s="87">
        <v>0</v>
      </c>
      <c r="AQ37" s="91" t="s">
        <v>221</v>
      </c>
      <c r="AR37" s="87">
        <v>1</v>
      </c>
      <c r="AS37" s="88">
        <f t="shared" ref="AS37" si="133">AL37+AN37+AP37+AR37</f>
        <v>3</v>
      </c>
      <c r="AT37" s="55" t="str">
        <f t="shared" ref="AT37" si="134">IF(AS37="","",IF(AS37=0,"0%",IF(AS37&lt;=4,"50%",IF(AS37&gt;4,"80%"))))</f>
        <v>50%</v>
      </c>
      <c r="AU37" s="92">
        <f t="shared" ref="AU37" si="135">AI37-(AI37*AT37)</f>
        <v>8</v>
      </c>
      <c r="AV37" s="55" t="str">
        <f t="shared" ref="AV37" si="136">IF(AU37="","",IF(AU37&gt;16,"A",IF(AU37&gt;5,"M",IF(AU37&gt;2,"B","R"))))</f>
        <v>M</v>
      </c>
      <c r="AW37" s="55" t="s">
        <v>156</v>
      </c>
      <c r="AX37" s="56" t="s">
        <v>200</v>
      </c>
      <c r="AY37" s="57" t="s">
        <v>99</v>
      </c>
      <c r="AZ37" s="58" t="s">
        <v>158</v>
      </c>
      <c r="BA37" s="59" t="s">
        <v>201</v>
      </c>
      <c r="BB37" s="60" t="s">
        <v>202</v>
      </c>
      <c r="BC37" s="58" t="s">
        <v>169</v>
      </c>
      <c r="BD37" s="60" t="s">
        <v>203</v>
      </c>
      <c r="BE37" s="59" t="s">
        <v>204</v>
      </c>
    </row>
    <row r="38" spans="1:57" ht="287.45" customHeight="1">
      <c r="A38" s="4">
        <v>19</v>
      </c>
      <c r="B38" s="3" t="s">
        <v>222</v>
      </c>
      <c r="C38" s="2" t="s">
        <v>223</v>
      </c>
      <c r="D38" s="62" t="s">
        <v>92</v>
      </c>
      <c r="E38" s="62" t="s">
        <v>92</v>
      </c>
      <c r="F38" s="62" t="s">
        <v>92</v>
      </c>
      <c r="G38" s="62" t="s">
        <v>92</v>
      </c>
      <c r="H38" s="62" t="s">
        <v>92</v>
      </c>
      <c r="I38" s="62" t="s">
        <v>92</v>
      </c>
      <c r="J38" s="62" t="s">
        <v>92</v>
      </c>
      <c r="K38" s="62" t="s">
        <v>92</v>
      </c>
      <c r="L38" s="62" t="s">
        <v>92</v>
      </c>
      <c r="M38" s="62" t="s">
        <v>92</v>
      </c>
      <c r="N38" s="25" t="s">
        <v>224</v>
      </c>
      <c r="O38" s="2" t="s">
        <v>225</v>
      </c>
      <c r="P38" s="2" t="s">
        <v>181</v>
      </c>
      <c r="Q38" s="2" t="s">
        <v>226</v>
      </c>
      <c r="R38" s="25" t="s">
        <v>151</v>
      </c>
      <c r="S38" s="26" t="s">
        <v>96</v>
      </c>
      <c r="T38" s="26" t="s">
        <v>96</v>
      </c>
      <c r="U38" s="8" t="s">
        <v>94</v>
      </c>
      <c r="V38" s="23" t="s">
        <v>97</v>
      </c>
      <c r="W38" s="27" t="s">
        <v>227</v>
      </c>
      <c r="X38" s="16" t="s">
        <v>99</v>
      </c>
      <c r="Y38" s="16" t="s">
        <v>99</v>
      </c>
      <c r="Z38" s="62">
        <v>1</v>
      </c>
      <c r="AA38" s="62">
        <v>1</v>
      </c>
      <c r="AB38" s="62">
        <v>3</v>
      </c>
      <c r="AC38" s="62">
        <v>1</v>
      </c>
      <c r="AD38" s="62">
        <v>5</v>
      </c>
      <c r="AE38" s="12">
        <f t="shared" si="7"/>
        <v>1.9</v>
      </c>
      <c r="AF38" s="8">
        <v>3</v>
      </c>
      <c r="AG38" s="8">
        <v>4</v>
      </c>
      <c r="AH38" s="12">
        <f t="shared" si="0"/>
        <v>3.6</v>
      </c>
      <c r="AI38" s="3">
        <f t="shared" si="1"/>
        <v>6.84</v>
      </c>
      <c r="AJ38" s="13" t="str">
        <f t="shared" si="2"/>
        <v>M</v>
      </c>
      <c r="AK38" s="10" t="s">
        <v>100</v>
      </c>
      <c r="AL38" s="8">
        <v>1</v>
      </c>
      <c r="AM38" s="68" t="s">
        <v>228</v>
      </c>
      <c r="AN38" s="62">
        <v>0</v>
      </c>
      <c r="AO38" s="67" t="s">
        <v>229</v>
      </c>
      <c r="AP38" s="62">
        <v>2</v>
      </c>
      <c r="AQ38" s="67" t="s">
        <v>230</v>
      </c>
      <c r="AR38" s="62">
        <v>1</v>
      </c>
      <c r="AS38" s="8">
        <f t="shared" si="3"/>
        <v>4</v>
      </c>
      <c r="AT38" s="13" t="str">
        <f t="shared" si="4"/>
        <v>50%</v>
      </c>
      <c r="AU38" s="15">
        <f t="shared" si="5"/>
        <v>3.42</v>
      </c>
      <c r="AV38" s="13" t="str">
        <f t="shared" si="6"/>
        <v>B</v>
      </c>
      <c r="AW38" s="13" t="s">
        <v>104</v>
      </c>
      <c r="AX38" s="16" t="s">
        <v>99</v>
      </c>
      <c r="AY38" s="16" t="s">
        <v>99</v>
      </c>
      <c r="AZ38" s="16" t="s">
        <v>99</v>
      </c>
      <c r="BA38" s="16" t="s">
        <v>99</v>
      </c>
      <c r="BB38" s="16" t="s">
        <v>99</v>
      </c>
      <c r="BC38" s="16" t="s">
        <v>99</v>
      </c>
      <c r="BD38" s="16" t="s">
        <v>99</v>
      </c>
      <c r="BE38" s="16" t="s">
        <v>99</v>
      </c>
    </row>
    <row r="39" spans="1:57" ht="264.60000000000002" customHeight="1">
      <c r="A39" s="4">
        <v>20</v>
      </c>
      <c r="B39" s="3" t="s">
        <v>222</v>
      </c>
      <c r="C39" s="2" t="s">
        <v>231</v>
      </c>
      <c r="D39" s="62" t="s">
        <v>92</v>
      </c>
      <c r="E39" s="62" t="s">
        <v>92</v>
      </c>
      <c r="F39" s="62" t="s">
        <v>92</v>
      </c>
      <c r="G39" s="62" t="s">
        <v>92</v>
      </c>
      <c r="H39" s="62" t="s">
        <v>92</v>
      </c>
      <c r="I39" s="62" t="s">
        <v>92</v>
      </c>
      <c r="J39" s="62" t="s">
        <v>92</v>
      </c>
      <c r="K39" s="62" t="s">
        <v>92</v>
      </c>
      <c r="L39" s="62" t="s">
        <v>92</v>
      </c>
      <c r="M39" s="62" t="s">
        <v>92</v>
      </c>
      <c r="N39" s="25" t="s">
        <v>232</v>
      </c>
      <c r="O39" s="2" t="s">
        <v>225</v>
      </c>
      <c r="P39" s="2" t="s">
        <v>181</v>
      </c>
      <c r="Q39" s="2" t="s">
        <v>226</v>
      </c>
      <c r="R39" s="25" t="s">
        <v>151</v>
      </c>
      <c r="S39" s="26" t="s">
        <v>96</v>
      </c>
      <c r="T39" s="26" t="s">
        <v>96</v>
      </c>
      <c r="U39" s="8" t="s">
        <v>94</v>
      </c>
      <c r="V39" s="23" t="s">
        <v>97</v>
      </c>
      <c r="W39" s="27" t="s">
        <v>233</v>
      </c>
      <c r="X39" s="16" t="s">
        <v>99</v>
      </c>
      <c r="Y39" s="16" t="s">
        <v>99</v>
      </c>
      <c r="Z39" s="62">
        <v>1</v>
      </c>
      <c r="AA39" s="62">
        <v>1</v>
      </c>
      <c r="AB39" s="62">
        <v>3</v>
      </c>
      <c r="AC39" s="62">
        <v>1</v>
      </c>
      <c r="AD39" s="62">
        <v>5</v>
      </c>
      <c r="AE39" s="12">
        <f t="shared" si="7"/>
        <v>1.9</v>
      </c>
      <c r="AF39" s="8">
        <v>3</v>
      </c>
      <c r="AG39" s="8">
        <v>4</v>
      </c>
      <c r="AH39" s="12">
        <f t="shared" si="0"/>
        <v>3.6</v>
      </c>
      <c r="AI39" s="3">
        <f t="shared" si="1"/>
        <v>6.84</v>
      </c>
      <c r="AJ39" s="13" t="str">
        <f t="shared" si="2"/>
        <v>M</v>
      </c>
      <c r="AK39" s="10" t="s">
        <v>100</v>
      </c>
      <c r="AL39" s="8">
        <v>1</v>
      </c>
      <c r="AM39" s="67" t="s">
        <v>234</v>
      </c>
      <c r="AN39" s="62">
        <v>1</v>
      </c>
      <c r="AO39" s="67" t="s">
        <v>229</v>
      </c>
      <c r="AP39" s="62">
        <v>2</v>
      </c>
      <c r="AQ39" s="67" t="s">
        <v>235</v>
      </c>
      <c r="AR39" s="62">
        <v>2</v>
      </c>
      <c r="AS39" s="8">
        <f t="shared" si="3"/>
        <v>6</v>
      </c>
      <c r="AT39" s="13" t="str">
        <f t="shared" si="4"/>
        <v>80%</v>
      </c>
      <c r="AU39" s="15">
        <f t="shared" si="5"/>
        <v>1.3679999999999994</v>
      </c>
      <c r="AV39" s="13" t="str">
        <f t="shared" si="6"/>
        <v>R</v>
      </c>
      <c r="AW39" s="13" t="s">
        <v>104</v>
      </c>
      <c r="AX39" s="16" t="s">
        <v>99</v>
      </c>
      <c r="AY39" s="16" t="s">
        <v>99</v>
      </c>
      <c r="AZ39" s="16" t="s">
        <v>99</v>
      </c>
      <c r="BA39" s="16" t="s">
        <v>99</v>
      </c>
      <c r="BB39" s="16" t="s">
        <v>99</v>
      </c>
      <c r="BC39" s="16" t="s">
        <v>99</v>
      </c>
      <c r="BD39" s="16" t="s">
        <v>99</v>
      </c>
      <c r="BE39" s="16" t="s">
        <v>99</v>
      </c>
    </row>
    <row r="40" spans="1:57" s="82" customFormat="1" ht="264.60000000000002" customHeight="1">
      <c r="A40" s="69">
        <v>20</v>
      </c>
      <c r="B40" s="78" t="s">
        <v>222</v>
      </c>
      <c r="C40" s="71" t="s">
        <v>231</v>
      </c>
      <c r="D40" s="72" t="s">
        <v>92</v>
      </c>
      <c r="E40" s="72" t="s">
        <v>92</v>
      </c>
      <c r="F40" s="72" t="s">
        <v>92</v>
      </c>
      <c r="G40" s="72" t="s">
        <v>92</v>
      </c>
      <c r="H40" s="72" t="s">
        <v>92</v>
      </c>
      <c r="I40" s="72" t="s">
        <v>92</v>
      </c>
      <c r="J40" s="72" t="s">
        <v>92</v>
      </c>
      <c r="K40" s="72" t="s">
        <v>92</v>
      </c>
      <c r="L40" s="72" t="s">
        <v>92</v>
      </c>
      <c r="M40" s="72" t="s">
        <v>92</v>
      </c>
      <c r="N40" s="98" t="s">
        <v>232</v>
      </c>
      <c r="O40" s="71" t="s">
        <v>225</v>
      </c>
      <c r="P40" s="71" t="s">
        <v>181</v>
      </c>
      <c r="Q40" s="71" t="s">
        <v>226</v>
      </c>
      <c r="R40" s="73" t="s">
        <v>94</v>
      </c>
      <c r="S40" s="84" t="s">
        <v>96</v>
      </c>
      <c r="T40" s="73" t="s">
        <v>94</v>
      </c>
      <c r="U40" s="73" t="s">
        <v>94</v>
      </c>
      <c r="V40" s="94" t="s">
        <v>124</v>
      </c>
      <c r="W40" s="95" t="s">
        <v>236</v>
      </c>
      <c r="X40" s="76" t="s">
        <v>99</v>
      </c>
      <c r="Y40" s="76" t="s">
        <v>99</v>
      </c>
      <c r="Z40" s="72">
        <v>3</v>
      </c>
      <c r="AA40" s="72">
        <v>3</v>
      </c>
      <c r="AB40" s="72">
        <v>3</v>
      </c>
      <c r="AC40" s="72">
        <v>1</v>
      </c>
      <c r="AD40" s="72">
        <v>5</v>
      </c>
      <c r="AE40" s="77">
        <f t="shared" ref="AE40" si="137">(Z40*Z$1)+(AA40*AA$1)+(AB40*AB$1)+(AC40*AC$1)+(AD40*AD$1)</f>
        <v>2.9</v>
      </c>
      <c r="AF40" s="73">
        <v>3</v>
      </c>
      <c r="AG40" s="73">
        <v>4</v>
      </c>
      <c r="AH40" s="77">
        <f t="shared" ref="AH40" si="138">(AF40*$AF$1)+(AG40*$AG$1)</f>
        <v>3.6</v>
      </c>
      <c r="AI40" s="78">
        <f t="shared" ref="AI40" si="139">AE40*AH40</f>
        <v>10.44</v>
      </c>
      <c r="AJ40" s="79" t="str">
        <f t="shared" ref="AJ40" si="140">IF(AI40="","",IF(AI40&gt;16,"A",IF(AI40&gt;5,"M",IF(AI40&gt;2,"B","R"))))</f>
        <v>M</v>
      </c>
      <c r="AK40" s="75" t="s">
        <v>100</v>
      </c>
      <c r="AL40" s="73">
        <v>1</v>
      </c>
      <c r="AM40" s="80" t="s">
        <v>234</v>
      </c>
      <c r="AN40" s="72">
        <v>1</v>
      </c>
      <c r="AO40" s="80" t="s">
        <v>229</v>
      </c>
      <c r="AP40" s="72">
        <v>2</v>
      </c>
      <c r="AQ40" s="80" t="s">
        <v>235</v>
      </c>
      <c r="AR40" s="72">
        <v>2</v>
      </c>
      <c r="AS40" s="73">
        <f t="shared" ref="AS40" si="141">AL40+AN40+AP40+AR40</f>
        <v>6</v>
      </c>
      <c r="AT40" s="79" t="str">
        <f t="shared" ref="AT40" si="142">IF(AS40="","",IF(AS40=0,"0%",IF(AS40&lt;=4,"50%",IF(AS40&gt;4,"80%"))))</f>
        <v>80%</v>
      </c>
      <c r="AU40" s="81">
        <f t="shared" ref="AU40" si="143">AI40-(AI40*AT40)</f>
        <v>2.0879999999999992</v>
      </c>
      <c r="AV40" s="79" t="str">
        <f t="shared" ref="AV40" si="144">IF(AU40="","",IF(AU40&gt;16,"A",IF(AU40&gt;5,"M",IF(AU40&gt;2,"B","R"))))</f>
        <v>B</v>
      </c>
      <c r="AW40" s="79" t="s">
        <v>104</v>
      </c>
      <c r="AX40" s="76" t="s">
        <v>99</v>
      </c>
      <c r="AY40" s="76" t="s">
        <v>99</v>
      </c>
      <c r="AZ40" s="76" t="s">
        <v>99</v>
      </c>
      <c r="BA40" s="76" t="s">
        <v>99</v>
      </c>
      <c r="BB40" s="76" t="s">
        <v>99</v>
      </c>
      <c r="BC40" s="76" t="s">
        <v>99</v>
      </c>
      <c r="BD40" s="76" t="s">
        <v>99</v>
      </c>
      <c r="BE40" s="76" t="s">
        <v>99</v>
      </c>
    </row>
    <row r="41" spans="1:57" ht="252.6" customHeight="1">
      <c r="A41" s="4">
        <v>21</v>
      </c>
      <c r="B41" s="3" t="s">
        <v>222</v>
      </c>
      <c r="C41" s="2" t="s">
        <v>237</v>
      </c>
      <c r="D41" s="62" t="s">
        <v>92</v>
      </c>
      <c r="E41" s="62" t="s">
        <v>92</v>
      </c>
      <c r="F41" s="62" t="s">
        <v>92</v>
      </c>
      <c r="G41" s="62" t="s">
        <v>92</v>
      </c>
      <c r="H41" s="62" t="s">
        <v>92</v>
      </c>
      <c r="I41" s="62" t="s">
        <v>92</v>
      </c>
      <c r="J41" s="62" t="s">
        <v>92</v>
      </c>
      <c r="K41" s="62" t="s">
        <v>92</v>
      </c>
      <c r="L41" s="62" t="s">
        <v>92</v>
      </c>
      <c r="M41" s="62" t="s">
        <v>92</v>
      </c>
      <c r="N41" s="25" t="s">
        <v>238</v>
      </c>
      <c r="O41" s="2" t="s">
        <v>96</v>
      </c>
      <c r="P41" s="2" t="s">
        <v>150</v>
      </c>
      <c r="Q41" s="2" t="s">
        <v>239</v>
      </c>
      <c r="R41" s="25" t="s">
        <v>151</v>
      </c>
      <c r="S41" s="26" t="s">
        <v>96</v>
      </c>
      <c r="T41" s="26" t="s">
        <v>96</v>
      </c>
      <c r="U41" s="26" t="s">
        <v>94</v>
      </c>
      <c r="V41" s="23" t="s">
        <v>97</v>
      </c>
      <c r="W41" s="23" t="s">
        <v>240</v>
      </c>
      <c r="X41" s="26" t="s">
        <v>99</v>
      </c>
      <c r="Y41" s="26" t="s">
        <v>99</v>
      </c>
      <c r="Z41" s="62">
        <v>3</v>
      </c>
      <c r="AA41" s="62">
        <v>3</v>
      </c>
      <c r="AB41" s="62">
        <v>3</v>
      </c>
      <c r="AC41" s="62">
        <v>1</v>
      </c>
      <c r="AD41" s="62">
        <v>5</v>
      </c>
      <c r="AE41" s="12">
        <f t="shared" si="7"/>
        <v>2.9</v>
      </c>
      <c r="AF41" s="8">
        <v>3</v>
      </c>
      <c r="AG41" s="8">
        <v>4</v>
      </c>
      <c r="AH41" s="12">
        <f t="shared" si="0"/>
        <v>3.6</v>
      </c>
      <c r="AI41" s="3">
        <f t="shared" si="1"/>
        <v>10.44</v>
      </c>
      <c r="AJ41" s="13" t="str">
        <f t="shared" si="2"/>
        <v>M</v>
      </c>
      <c r="AK41" s="10" t="s">
        <v>100</v>
      </c>
      <c r="AL41" s="8">
        <v>1</v>
      </c>
      <c r="AM41" s="67" t="s">
        <v>241</v>
      </c>
      <c r="AN41" s="62">
        <v>1</v>
      </c>
      <c r="AO41" s="67" t="s">
        <v>242</v>
      </c>
      <c r="AP41" s="62">
        <v>2</v>
      </c>
      <c r="AQ41" s="67" t="s">
        <v>243</v>
      </c>
      <c r="AR41" s="62">
        <v>2</v>
      </c>
      <c r="AS41" s="8">
        <f t="shared" si="3"/>
        <v>6</v>
      </c>
      <c r="AT41" s="13" t="str">
        <f t="shared" si="4"/>
        <v>80%</v>
      </c>
      <c r="AU41" s="15">
        <f t="shared" si="5"/>
        <v>2.0879999999999992</v>
      </c>
      <c r="AV41" s="13" t="str">
        <f t="shared" si="6"/>
        <v>B</v>
      </c>
      <c r="AW41" s="13" t="s">
        <v>104</v>
      </c>
      <c r="AX41" s="16" t="s">
        <v>99</v>
      </c>
      <c r="AY41" s="16" t="s">
        <v>99</v>
      </c>
      <c r="AZ41" s="16" t="s">
        <v>99</v>
      </c>
      <c r="BA41" s="16" t="s">
        <v>99</v>
      </c>
      <c r="BB41" s="16" t="s">
        <v>99</v>
      </c>
      <c r="BC41" s="16" t="s">
        <v>99</v>
      </c>
      <c r="BD41" s="16" t="s">
        <v>99</v>
      </c>
      <c r="BE41" s="16" t="s">
        <v>99</v>
      </c>
    </row>
    <row r="42" spans="1:57" s="93" customFormat="1" ht="178.15" customHeight="1">
      <c r="A42" s="85">
        <v>21</v>
      </c>
      <c r="B42" s="64" t="s">
        <v>222</v>
      </c>
      <c r="C42" s="65" t="s">
        <v>237</v>
      </c>
      <c r="D42" s="87" t="s">
        <v>92</v>
      </c>
      <c r="E42" s="87" t="s">
        <v>92</v>
      </c>
      <c r="F42" s="87" t="s">
        <v>92</v>
      </c>
      <c r="G42" s="87" t="s">
        <v>92</v>
      </c>
      <c r="H42" s="87" t="s">
        <v>92</v>
      </c>
      <c r="I42" s="87" t="s">
        <v>92</v>
      </c>
      <c r="J42" s="87" t="s">
        <v>92</v>
      </c>
      <c r="K42" s="87" t="s">
        <v>92</v>
      </c>
      <c r="L42" s="87" t="s">
        <v>92</v>
      </c>
      <c r="M42" s="87" t="s">
        <v>92</v>
      </c>
      <c r="N42" s="99" t="s">
        <v>238</v>
      </c>
      <c r="O42" s="65" t="s">
        <v>96</v>
      </c>
      <c r="P42" s="65" t="s">
        <v>150</v>
      </c>
      <c r="Q42" s="65" t="s">
        <v>239</v>
      </c>
      <c r="R42" s="88" t="s">
        <v>96</v>
      </c>
      <c r="S42" s="89" t="s">
        <v>94</v>
      </c>
      <c r="T42" s="89" t="s">
        <v>94</v>
      </c>
      <c r="U42" s="89" t="s">
        <v>96</v>
      </c>
      <c r="V42" s="89" t="s">
        <v>99</v>
      </c>
      <c r="W42" s="89" t="s">
        <v>99</v>
      </c>
      <c r="X42" s="66" t="s">
        <v>244</v>
      </c>
      <c r="Y42" s="97" t="s">
        <v>245</v>
      </c>
      <c r="Z42" s="88">
        <v>3</v>
      </c>
      <c r="AA42" s="88">
        <v>3</v>
      </c>
      <c r="AB42" s="88">
        <v>3</v>
      </c>
      <c r="AC42" s="88">
        <v>1</v>
      </c>
      <c r="AD42" s="88">
        <v>5</v>
      </c>
      <c r="AE42" s="90">
        <f t="shared" si="7"/>
        <v>2.9</v>
      </c>
      <c r="AF42" s="88">
        <v>3</v>
      </c>
      <c r="AG42" s="88">
        <v>4</v>
      </c>
      <c r="AH42" s="90">
        <f t="shared" ref="AH42" si="145">(AF42*$AF$1)+(AG42*$AG$1)</f>
        <v>3.6</v>
      </c>
      <c r="AI42" s="64">
        <f t="shared" ref="AI42" si="146">AE42*AH42</f>
        <v>10.44</v>
      </c>
      <c r="AJ42" s="55" t="str">
        <f t="shared" ref="AJ42" si="147">IF(AI42="","",IF(AI42&gt;16,"A",IF(AI42&gt;5,"M",IF(AI42&gt;2,"B","R"))))</f>
        <v>M</v>
      </c>
      <c r="AK42" s="66" t="s">
        <v>100</v>
      </c>
      <c r="AL42" s="88">
        <v>1</v>
      </c>
      <c r="AM42" s="91" t="s">
        <v>241</v>
      </c>
      <c r="AN42" s="87">
        <v>1</v>
      </c>
      <c r="AO42" s="91" t="s">
        <v>242</v>
      </c>
      <c r="AP42" s="87">
        <v>0</v>
      </c>
      <c r="AQ42" s="91" t="s">
        <v>243</v>
      </c>
      <c r="AR42" s="87">
        <v>2</v>
      </c>
      <c r="AS42" s="88">
        <f t="shared" ref="AS42" si="148">AL42+AN42+AP42+AR42</f>
        <v>4</v>
      </c>
      <c r="AT42" s="55" t="str">
        <f t="shared" ref="AT42" si="149">IF(AS42="","",IF(AS42=0,"0%",IF(AS42&lt;=4,"50%",IF(AS42&gt;4,"80%"))))</f>
        <v>50%</v>
      </c>
      <c r="AU42" s="92">
        <f t="shared" ref="AU42" si="150">AI42-(AI42*AT42)</f>
        <v>5.22</v>
      </c>
      <c r="AV42" s="55" t="str">
        <f t="shared" ref="AV42" si="151">IF(AU42="","",IF(AU42&gt;16,"A",IF(AU42&gt;5,"M",IF(AU42&gt;2,"B","R"))))</f>
        <v>M</v>
      </c>
      <c r="AW42" s="55" t="s">
        <v>156</v>
      </c>
      <c r="AX42" s="56" t="s">
        <v>246</v>
      </c>
      <c r="AY42" s="57" t="s">
        <v>99</v>
      </c>
      <c r="AZ42" s="66" t="s">
        <v>158</v>
      </c>
      <c r="BA42" s="59" t="s">
        <v>247</v>
      </c>
      <c r="BB42" s="60" t="s">
        <v>202</v>
      </c>
      <c r="BC42" s="58" t="s">
        <v>169</v>
      </c>
      <c r="BD42" s="60" t="s">
        <v>203</v>
      </c>
      <c r="BE42" s="59" t="s">
        <v>204</v>
      </c>
    </row>
    <row r="43" spans="1:57" ht="280.89999999999998" customHeight="1">
      <c r="A43" s="4">
        <v>22</v>
      </c>
      <c r="B43" s="1" t="s">
        <v>248</v>
      </c>
      <c r="C43" s="2" t="s">
        <v>249</v>
      </c>
      <c r="D43" s="62" t="s">
        <v>92</v>
      </c>
      <c r="E43" s="62" t="s">
        <v>92</v>
      </c>
      <c r="F43" s="62" t="s">
        <v>92</v>
      </c>
      <c r="G43" s="62" t="s">
        <v>92</v>
      </c>
      <c r="H43" s="62" t="s">
        <v>92</v>
      </c>
      <c r="I43" s="62" t="s">
        <v>92</v>
      </c>
      <c r="J43" s="62" t="s">
        <v>92</v>
      </c>
      <c r="K43" s="62" t="s">
        <v>92</v>
      </c>
      <c r="L43" s="62" t="s">
        <v>92</v>
      </c>
      <c r="M43" s="62" t="s">
        <v>92</v>
      </c>
      <c r="N43" s="2" t="s">
        <v>250</v>
      </c>
      <c r="O43" s="62" t="s">
        <v>96</v>
      </c>
      <c r="P43" s="2" t="s">
        <v>181</v>
      </c>
      <c r="Q43" s="62" t="s">
        <v>94</v>
      </c>
      <c r="R43" s="25" t="s">
        <v>151</v>
      </c>
      <c r="S43" s="26" t="s">
        <v>96</v>
      </c>
      <c r="T43" s="26" t="s">
        <v>96</v>
      </c>
      <c r="U43" s="8" t="s">
        <v>94</v>
      </c>
      <c r="V43" s="23" t="s">
        <v>97</v>
      </c>
      <c r="W43" s="24" t="s">
        <v>251</v>
      </c>
      <c r="X43" s="26" t="s">
        <v>99</v>
      </c>
      <c r="Y43" s="26" t="s">
        <v>99</v>
      </c>
      <c r="Z43" s="62">
        <v>5</v>
      </c>
      <c r="AA43" s="62">
        <v>5</v>
      </c>
      <c r="AB43" s="62">
        <v>3</v>
      </c>
      <c r="AC43" s="62">
        <v>1</v>
      </c>
      <c r="AD43" s="62">
        <v>5</v>
      </c>
      <c r="AE43" s="12">
        <f t="shared" si="7"/>
        <v>3.9000000000000004</v>
      </c>
      <c r="AF43" s="8">
        <v>4</v>
      </c>
      <c r="AG43" s="8">
        <v>5</v>
      </c>
      <c r="AH43" s="12">
        <f t="shared" si="0"/>
        <v>4.5999999999999996</v>
      </c>
      <c r="AI43" s="3">
        <f t="shared" si="1"/>
        <v>17.940000000000001</v>
      </c>
      <c r="AJ43" s="13" t="str">
        <f t="shared" si="2"/>
        <v>A</v>
      </c>
      <c r="AK43" s="10" t="s">
        <v>100</v>
      </c>
      <c r="AL43" s="8">
        <v>1</v>
      </c>
      <c r="AM43" s="67" t="s">
        <v>252</v>
      </c>
      <c r="AN43" s="62">
        <v>2</v>
      </c>
      <c r="AO43" s="67" t="s">
        <v>253</v>
      </c>
      <c r="AP43" s="62">
        <v>2</v>
      </c>
      <c r="AQ43" s="10" t="s">
        <v>254</v>
      </c>
      <c r="AR43" s="62">
        <v>2</v>
      </c>
      <c r="AS43" s="8">
        <f t="shared" si="3"/>
        <v>7</v>
      </c>
      <c r="AT43" s="13" t="str">
        <f t="shared" si="4"/>
        <v>80%</v>
      </c>
      <c r="AU43" s="15">
        <f t="shared" si="5"/>
        <v>3.5879999999999992</v>
      </c>
      <c r="AV43" s="13" t="str">
        <f t="shared" si="6"/>
        <v>B</v>
      </c>
      <c r="AW43" s="13" t="s">
        <v>104</v>
      </c>
      <c r="AX43" s="16" t="s">
        <v>99</v>
      </c>
      <c r="AY43" s="16" t="s">
        <v>99</v>
      </c>
      <c r="AZ43" s="16" t="s">
        <v>99</v>
      </c>
      <c r="BA43" s="16" t="s">
        <v>99</v>
      </c>
      <c r="BB43" s="16" t="s">
        <v>99</v>
      </c>
      <c r="BC43" s="16" t="s">
        <v>99</v>
      </c>
      <c r="BD43" s="16" t="s">
        <v>99</v>
      </c>
      <c r="BE43" s="16" t="s">
        <v>99</v>
      </c>
    </row>
    <row r="44" spans="1:57" s="93" customFormat="1" ht="110.45" customHeight="1">
      <c r="A44" s="85">
        <v>22</v>
      </c>
      <c r="B44" s="86" t="s">
        <v>248</v>
      </c>
      <c r="C44" s="65" t="s">
        <v>249</v>
      </c>
      <c r="D44" s="87" t="s">
        <v>92</v>
      </c>
      <c r="E44" s="87" t="s">
        <v>92</v>
      </c>
      <c r="F44" s="87" t="s">
        <v>92</v>
      </c>
      <c r="G44" s="87" t="s">
        <v>92</v>
      </c>
      <c r="H44" s="87" t="s">
        <v>92</v>
      </c>
      <c r="I44" s="87" t="s">
        <v>92</v>
      </c>
      <c r="J44" s="87" t="s">
        <v>92</v>
      </c>
      <c r="K44" s="87" t="s">
        <v>92</v>
      </c>
      <c r="L44" s="87" t="s">
        <v>92</v>
      </c>
      <c r="M44" s="87" t="s">
        <v>92</v>
      </c>
      <c r="N44" s="65" t="s">
        <v>250</v>
      </c>
      <c r="O44" s="87" t="s">
        <v>96</v>
      </c>
      <c r="P44" s="65" t="s">
        <v>181</v>
      </c>
      <c r="Q44" s="87" t="s">
        <v>94</v>
      </c>
      <c r="R44" s="88" t="s">
        <v>96</v>
      </c>
      <c r="S44" s="88" t="s">
        <v>94</v>
      </c>
      <c r="T44" s="88" t="s">
        <v>94</v>
      </c>
      <c r="U44" s="89" t="s">
        <v>96</v>
      </c>
      <c r="V44" s="89" t="s">
        <v>99</v>
      </c>
      <c r="W44" s="89" t="s">
        <v>99</v>
      </c>
      <c r="X44" s="66" t="s">
        <v>255</v>
      </c>
      <c r="Y44" s="100" t="s">
        <v>256</v>
      </c>
      <c r="Z44" s="88">
        <v>5</v>
      </c>
      <c r="AA44" s="88">
        <v>5</v>
      </c>
      <c r="AB44" s="88">
        <v>3</v>
      </c>
      <c r="AC44" s="88">
        <v>1</v>
      </c>
      <c r="AD44" s="88">
        <v>5</v>
      </c>
      <c r="AE44" s="90">
        <f t="shared" si="7"/>
        <v>3.9000000000000004</v>
      </c>
      <c r="AF44" s="88">
        <v>4</v>
      </c>
      <c r="AG44" s="88">
        <v>5</v>
      </c>
      <c r="AH44" s="90">
        <f t="shared" ref="AH44" si="152">(AF44*$AF$1)+(AG44*$AG$1)</f>
        <v>4.5999999999999996</v>
      </c>
      <c r="AI44" s="64">
        <f t="shared" ref="AI44" si="153">AE44*AH44</f>
        <v>17.940000000000001</v>
      </c>
      <c r="AJ44" s="55" t="str">
        <f t="shared" ref="AJ44" si="154">IF(AI44="","",IF(AI44&gt;16,"A",IF(AI44&gt;5,"M",IF(AI44&gt;2,"B","R"))))</f>
        <v>A</v>
      </c>
      <c r="AK44" s="66" t="s">
        <v>100</v>
      </c>
      <c r="AL44" s="88">
        <v>1</v>
      </c>
      <c r="AM44" s="66" t="s">
        <v>252</v>
      </c>
      <c r="AN44" s="88">
        <v>1</v>
      </c>
      <c r="AO44" s="66" t="s">
        <v>257</v>
      </c>
      <c r="AP44" s="88">
        <v>1</v>
      </c>
      <c r="AQ44" s="66" t="s">
        <v>254</v>
      </c>
      <c r="AR44" s="88">
        <v>1</v>
      </c>
      <c r="AS44" s="88">
        <f t="shared" ref="AS44" si="155">AL44+AN44+AP44+AR44</f>
        <v>4</v>
      </c>
      <c r="AT44" s="55" t="str">
        <f t="shared" ref="AT44" si="156">IF(AS44="","",IF(AS44=0,"0%",IF(AS44&lt;=4,"50%",IF(AS44&gt;4,"80%"))))</f>
        <v>50%</v>
      </c>
      <c r="AU44" s="92">
        <f t="shared" ref="AU44" si="157">AI44-(AI44*AT44)</f>
        <v>8.9700000000000006</v>
      </c>
      <c r="AV44" s="55" t="str">
        <f t="shared" ref="AV44" si="158">IF(AU44="","",IF(AU44&gt;16,"A",IF(AU44&gt;5,"M",IF(AU44&gt;2,"B","R"))))</f>
        <v>M</v>
      </c>
      <c r="AW44" s="55" t="s">
        <v>156</v>
      </c>
      <c r="AX44" s="56" t="s">
        <v>258</v>
      </c>
      <c r="AY44" s="57" t="s">
        <v>99</v>
      </c>
      <c r="AZ44" s="66" t="s">
        <v>158</v>
      </c>
      <c r="BA44" s="59" t="s">
        <v>259</v>
      </c>
      <c r="BB44" s="59" t="s">
        <v>260</v>
      </c>
      <c r="BC44" s="100" t="s">
        <v>169</v>
      </c>
      <c r="BD44" s="59" t="s">
        <v>160</v>
      </c>
      <c r="BE44" s="59" t="s">
        <v>204</v>
      </c>
    </row>
    <row r="45" spans="1:57" ht="272.45" customHeight="1">
      <c r="A45" s="4">
        <v>23</v>
      </c>
      <c r="B45" s="1" t="s">
        <v>248</v>
      </c>
      <c r="C45" s="2" t="s">
        <v>261</v>
      </c>
      <c r="D45" s="62" t="s">
        <v>92</v>
      </c>
      <c r="E45" s="63" t="s">
        <v>99</v>
      </c>
      <c r="F45" s="63" t="s">
        <v>99</v>
      </c>
      <c r="G45" s="63" t="s">
        <v>99</v>
      </c>
      <c r="H45" s="63" t="s">
        <v>99</v>
      </c>
      <c r="I45" s="63" t="s">
        <v>99</v>
      </c>
      <c r="J45" s="63" t="s">
        <v>99</v>
      </c>
      <c r="K45" s="63" t="s">
        <v>99</v>
      </c>
      <c r="L45" s="63" t="s">
        <v>99</v>
      </c>
      <c r="M45" s="63" t="s">
        <v>99</v>
      </c>
      <c r="N45" s="2" t="s">
        <v>262</v>
      </c>
      <c r="O45" s="62" t="s">
        <v>96</v>
      </c>
      <c r="P45" s="62" t="s">
        <v>263</v>
      </c>
      <c r="Q45" s="62" t="s">
        <v>96</v>
      </c>
      <c r="R45" s="25" t="s">
        <v>151</v>
      </c>
      <c r="S45" s="26" t="s">
        <v>96</v>
      </c>
      <c r="T45" s="26" t="s">
        <v>96</v>
      </c>
      <c r="U45" s="8" t="s">
        <v>94</v>
      </c>
      <c r="V45" s="23" t="s">
        <v>97</v>
      </c>
      <c r="W45" s="24" t="s">
        <v>264</v>
      </c>
      <c r="X45" s="16" t="s">
        <v>99</v>
      </c>
      <c r="Y45" s="16" t="s">
        <v>99</v>
      </c>
      <c r="Z45" s="62">
        <v>5</v>
      </c>
      <c r="AA45" s="62">
        <v>5</v>
      </c>
      <c r="AB45" s="62">
        <v>3</v>
      </c>
      <c r="AC45" s="62">
        <v>1</v>
      </c>
      <c r="AD45" s="62">
        <v>3</v>
      </c>
      <c r="AE45" s="12">
        <f t="shared" si="7"/>
        <v>3.6000000000000005</v>
      </c>
      <c r="AF45" s="8">
        <v>5</v>
      </c>
      <c r="AG45" s="8">
        <v>5</v>
      </c>
      <c r="AH45" s="12">
        <f t="shared" si="0"/>
        <v>5</v>
      </c>
      <c r="AI45" s="3">
        <f t="shared" si="1"/>
        <v>18.000000000000004</v>
      </c>
      <c r="AJ45" s="13" t="str">
        <f t="shared" si="2"/>
        <v>A</v>
      </c>
      <c r="AK45" s="10" t="s">
        <v>100</v>
      </c>
      <c r="AL45" s="8">
        <v>1</v>
      </c>
      <c r="AM45" s="67" t="s">
        <v>265</v>
      </c>
      <c r="AN45" s="62">
        <v>2</v>
      </c>
      <c r="AO45" s="67" t="s">
        <v>266</v>
      </c>
      <c r="AP45" s="62">
        <v>2</v>
      </c>
      <c r="AQ45" s="67" t="s">
        <v>267</v>
      </c>
      <c r="AR45" s="62">
        <v>2</v>
      </c>
      <c r="AS45" s="8">
        <f t="shared" si="3"/>
        <v>7</v>
      </c>
      <c r="AT45" s="13" t="str">
        <f t="shared" si="4"/>
        <v>80%</v>
      </c>
      <c r="AU45" s="15">
        <f t="shared" si="5"/>
        <v>3.5999999999999996</v>
      </c>
      <c r="AV45" s="13" t="str">
        <f t="shared" si="6"/>
        <v>B</v>
      </c>
      <c r="AW45" s="13" t="s">
        <v>104</v>
      </c>
      <c r="AX45" s="16" t="s">
        <v>99</v>
      </c>
      <c r="AY45" s="16" t="s">
        <v>99</v>
      </c>
      <c r="AZ45" s="16" t="s">
        <v>99</v>
      </c>
      <c r="BA45" s="16" t="s">
        <v>99</v>
      </c>
      <c r="BB45" s="16" t="s">
        <v>99</v>
      </c>
      <c r="BC45" s="16" t="s">
        <v>99</v>
      </c>
      <c r="BD45" s="16" t="s">
        <v>99</v>
      </c>
      <c r="BE45" s="16" t="s">
        <v>99</v>
      </c>
    </row>
    <row r="46" spans="1:57" ht="272.45" customHeight="1">
      <c r="A46" s="4">
        <v>24</v>
      </c>
      <c r="B46" s="1" t="s">
        <v>248</v>
      </c>
      <c r="C46" s="2" t="s">
        <v>268</v>
      </c>
      <c r="D46" s="63" t="s">
        <v>99</v>
      </c>
      <c r="E46" s="62" t="s">
        <v>92</v>
      </c>
      <c r="F46" s="62" t="s">
        <v>92</v>
      </c>
      <c r="G46" s="62" t="s">
        <v>92</v>
      </c>
      <c r="H46" s="62" t="s">
        <v>92</v>
      </c>
      <c r="I46" s="62" t="s">
        <v>92</v>
      </c>
      <c r="J46" s="62" t="s">
        <v>92</v>
      </c>
      <c r="K46" s="62" t="s">
        <v>92</v>
      </c>
      <c r="L46" s="62" t="s">
        <v>92</v>
      </c>
      <c r="M46" s="62" t="s">
        <v>92</v>
      </c>
      <c r="N46" s="2" t="s">
        <v>269</v>
      </c>
      <c r="O46" s="62" t="s">
        <v>96</v>
      </c>
      <c r="P46" s="62" t="s">
        <v>263</v>
      </c>
      <c r="Q46" s="62" t="s">
        <v>96</v>
      </c>
      <c r="R46" s="25" t="s">
        <v>151</v>
      </c>
      <c r="S46" s="26" t="s">
        <v>96</v>
      </c>
      <c r="T46" s="26" t="s">
        <v>96</v>
      </c>
      <c r="U46" s="8" t="s">
        <v>94</v>
      </c>
      <c r="V46" s="23" t="s">
        <v>97</v>
      </c>
      <c r="W46" s="24" t="s">
        <v>264</v>
      </c>
      <c r="X46" s="16" t="s">
        <v>99</v>
      </c>
      <c r="Y46" s="16" t="s">
        <v>99</v>
      </c>
      <c r="Z46" s="8">
        <v>5</v>
      </c>
      <c r="AA46" s="8">
        <v>5</v>
      </c>
      <c r="AB46" s="8">
        <v>3</v>
      </c>
      <c r="AC46" s="8">
        <v>1</v>
      </c>
      <c r="AD46" s="8">
        <v>3</v>
      </c>
      <c r="AE46" s="12">
        <f t="shared" si="7"/>
        <v>3.6000000000000005</v>
      </c>
      <c r="AF46" s="8">
        <v>4</v>
      </c>
      <c r="AG46" s="8">
        <v>5</v>
      </c>
      <c r="AH46" s="12">
        <f t="shared" si="0"/>
        <v>4.5999999999999996</v>
      </c>
      <c r="AI46" s="3">
        <f t="shared" si="1"/>
        <v>16.560000000000002</v>
      </c>
      <c r="AJ46" s="13" t="str">
        <f t="shared" si="2"/>
        <v>A</v>
      </c>
      <c r="AK46" s="10" t="s">
        <v>100</v>
      </c>
      <c r="AL46" s="8">
        <v>1</v>
      </c>
      <c r="AM46" s="67" t="s">
        <v>265</v>
      </c>
      <c r="AN46" s="62">
        <v>2</v>
      </c>
      <c r="AO46" s="67" t="s">
        <v>270</v>
      </c>
      <c r="AP46" s="62">
        <v>2</v>
      </c>
      <c r="AQ46" s="67" t="s">
        <v>267</v>
      </c>
      <c r="AR46" s="62">
        <v>2</v>
      </c>
      <c r="AS46" s="8">
        <f t="shared" si="3"/>
        <v>7</v>
      </c>
      <c r="AT46" s="13" t="str">
        <f t="shared" si="4"/>
        <v>80%</v>
      </c>
      <c r="AU46" s="15">
        <f t="shared" si="5"/>
        <v>3.3119999999999994</v>
      </c>
      <c r="AV46" s="13" t="str">
        <f t="shared" si="6"/>
        <v>B</v>
      </c>
      <c r="AW46" s="13" t="s">
        <v>104</v>
      </c>
      <c r="AX46" s="16" t="s">
        <v>99</v>
      </c>
      <c r="AY46" s="16" t="s">
        <v>99</v>
      </c>
      <c r="AZ46" s="16" t="s">
        <v>99</v>
      </c>
      <c r="BA46" s="16" t="s">
        <v>99</v>
      </c>
      <c r="BB46" s="16" t="s">
        <v>99</v>
      </c>
      <c r="BC46" s="16" t="s">
        <v>99</v>
      </c>
      <c r="BD46" s="16" t="s">
        <v>99</v>
      </c>
      <c r="BE46" s="16" t="s">
        <v>99</v>
      </c>
    </row>
    <row r="47" spans="1:57" ht="274.89999999999998" customHeight="1">
      <c r="A47" s="4">
        <v>25</v>
      </c>
      <c r="B47" s="1" t="s">
        <v>248</v>
      </c>
      <c r="C47" s="2" t="s">
        <v>271</v>
      </c>
      <c r="D47" s="62" t="s">
        <v>92</v>
      </c>
      <c r="E47" s="62" t="s">
        <v>92</v>
      </c>
      <c r="F47" s="62" t="s">
        <v>92</v>
      </c>
      <c r="G47" s="62" t="s">
        <v>92</v>
      </c>
      <c r="H47" s="62" t="s">
        <v>92</v>
      </c>
      <c r="I47" s="62" t="s">
        <v>92</v>
      </c>
      <c r="J47" s="62" t="s">
        <v>92</v>
      </c>
      <c r="K47" s="62" t="s">
        <v>92</v>
      </c>
      <c r="L47" s="62" t="s">
        <v>92</v>
      </c>
      <c r="M47" s="62" t="s">
        <v>92</v>
      </c>
      <c r="N47" s="2" t="s">
        <v>272</v>
      </c>
      <c r="O47" s="62" t="s">
        <v>96</v>
      </c>
      <c r="P47" s="62" t="s">
        <v>263</v>
      </c>
      <c r="Q47" s="62" t="s">
        <v>96</v>
      </c>
      <c r="R47" s="25" t="s">
        <v>151</v>
      </c>
      <c r="S47" s="26" t="s">
        <v>96</v>
      </c>
      <c r="T47" s="26" t="s">
        <v>96</v>
      </c>
      <c r="U47" s="8" t="s">
        <v>94</v>
      </c>
      <c r="V47" s="23" t="s">
        <v>97</v>
      </c>
      <c r="W47" s="24" t="s">
        <v>264</v>
      </c>
      <c r="X47" s="16" t="s">
        <v>99</v>
      </c>
      <c r="Y47" s="16" t="s">
        <v>99</v>
      </c>
      <c r="Z47" s="8">
        <v>3</v>
      </c>
      <c r="AA47" s="8">
        <v>3</v>
      </c>
      <c r="AB47" s="8">
        <v>3</v>
      </c>
      <c r="AC47" s="8">
        <v>1</v>
      </c>
      <c r="AD47" s="8">
        <v>3</v>
      </c>
      <c r="AE47" s="12">
        <f t="shared" si="7"/>
        <v>2.5999999999999996</v>
      </c>
      <c r="AF47" s="8">
        <v>3</v>
      </c>
      <c r="AG47" s="8">
        <v>3</v>
      </c>
      <c r="AH47" s="12">
        <f t="shared" si="0"/>
        <v>3</v>
      </c>
      <c r="AI47" s="3">
        <f t="shared" si="1"/>
        <v>7.7999999999999989</v>
      </c>
      <c r="AJ47" s="13" t="str">
        <f t="shared" si="2"/>
        <v>M</v>
      </c>
      <c r="AK47" s="10" t="s">
        <v>100</v>
      </c>
      <c r="AL47" s="8">
        <v>1</v>
      </c>
      <c r="AM47" s="67" t="s">
        <v>273</v>
      </c>
      <c r="AN47" s="62">
        <v>2</v>
      </c>
      <c r="AO47" s="67" t="s">
        <v>274</v>
      </c>
      <c r="AP47" s="62">
        <v>2</v>
      </c>
      <c r="AQ47" s="67" t="s">
        <v>267</v>
      </c>
      <c r="AR47" s="62">
        <v>2</v>
      </c>
      <c r="AS47" s="8">
        <f t="shared" si="3"/>
        <v>7</v>
      </c>
      <c r="AT47" s="13" t="str">
        <f t="shared" si="4"/>
        <v>80%</v>
      </c>
      <c r="AU47" s="15">
        <f t="shared" si="5"/>
        <v>1.5599999999999996</v>
      </c>
      <c r="AV47" s="13" t="str">
        <f t="shared" si="6"/>
        <v>R</v>
      </c>
      <c r="AW47" s="13" t="s">
        <v>104</v>
      </c>
      <c r="AX47" s="16" t="s">
        <v>99</v>
      </c>
      <c r="AY47" s="16" t="s">
        <v>99</v>
      </c>
      <c r="AZ47" s="16" t="s">
        <v>99</v>
      </c>
      <c r="BA47" s="16" t="s">
        <v>99</v>
      </c>
      <c r="BB47" s="16" t="s">
        <v>99</v>
      </c>
      <c r="BC47" s="16" t="s">
        <v>99</v>
      </c>
      <c r="BD47" s="16" t="s">
        <v>99</v>
      </c>
      <c r="BE47" s="16" t="s">
        <v>99</v>
      </c>
    </row>
    <row r="48" spans="1:57" ht="273.60000000000002" customHeight="1">
      <c r="A48" s="4">
        <v>26</v>
      </c>
      <c r="B48" s="1" t="s">
        <v>248</v>
      </c>
      <c r="C48" s="2" t="s">
        <v>275</v>
      </c>
      <c r="D48" s="63" t="s">
        <v>99</v>
      </c>
      <c r="E48" s="62" t="s">
        <v>92</v>
      </c>
      <c r="F48" s="62" t="s">
        <v>92</v>
      </c>
      <c r="G48" s="62" t="s">
        <v>92</v>
      </c>
      <c r="H48" s="62" t="s">
        <v>92</v>
      </c>
      <c r="I48" s="62" t="s">
        <v>92</v>
      </c>
      <c r="J48" s="62" t="s">
        <v>92</v>
      </c>
      <c r="K48" s="62" t="s">
        <v>92</v>
      </c>
      <c r="L48" s="62" t="s">
        <v>92</v>
      </c>
      <c r="M48" s="62" t="s">
        <v>92</v>
      </c>
      <c r="N48" s="2" t="s">
        <v>276</v>
      </c>
      <c r="O48" s="62" t="s">
        <v>96</v>
      </c>
      <c r="P48" s="2" t="s">
        <v>181</v>
      </c>
      <c r="Q48" s="2" t="s">
        <v>277</v>
      </c>
      <c r="R48" s="25" t="s">
        <v>151</v>
      </c>
      <c r="S48" s="26" t="s">
        <v>96</v>
      </c>
      <c r="T48" s="26" t="s">
        <v>96</v>
      </c>
      <c r="U48" s="8" t="s">
        <v>94</v>
      </c>
      <c r="V48" s="23" t="s">
        <v>97</v>
      </c>
      <c r="W48" s="24" t="s">
        <v>264</v>
      </c>
      <c r="X48" s="26" t="s">
        <v>99</v>
      </c>
      <c r="Y48" s="26" t="s">
        <v>99</v>
      </c>
      <c r="Z48" s="8">
        <v>5</v>
      </c>
      <c r="AA48" s="8">
        <v>5</v>
      </c>
      <c r="AB48" s="8">
        <v>3</v>
      </c>
      <c r="AC48" s="8">
        <v>1</v>
      </c>
      <c r="AD48" s="8">
        <v>5</v>
      </c>
      <c r="AE48" s="12">
        <f t="shared" si="7"/>
        <v>3.9000000000000004</v>
      </c>
      <c r="AF48" s="8">
        <v>4</v>
      </c>
      <c r="AG48" s="8">
        <v>4</v>
      </c>
      <c r="AH48" s="12">
        <f t="shared" si="0"/>
        <v>4</v>
      </c>
      <c r="AI48" s="3">
        <f t="shared" si="1"/>
        <v>15.600000000000001</v>
      </c>
      <c r="AJ48" s="13" t="str">
        <f t="shared" si="2"/>
        <v>M</v>
      </c>
      <c r="AK48" s="10" t="s">
        <v>100</v>
      </c>
      <c r="AL48" s="8">
        <v>1</v>
      </c>
      <c r="AM48" s="67" t="s">
        <v>278</v>
      </c>
      <c r="AN48" s="62">
        <v>2</v>
      </c>
      <c r="AO48" s="67" t="s">
        <v>279</v>
      </c>
      <c r="AP48" s="62">
        <v>2</v>
      </c>
      <c r="AQ48" s="67" t="s">
        <v>280</v>
      </c>
      <c r="AR48" s="62">
        <v>2</v>
      </c>
      <c r="AS48" s="8">
        <f t="shared" si="3"/>
        <v>7</v>
      </c>
      <c r="AT48" s="13" t="str">
        <f t="shared" si="4"/>
        <v>80%</v>
      </c>
      <c r="AU48" s="15">
        <f t="shared" si="5"/>
        <v>3.1199999999999992</v>
      </c>
      <c r="AV48" s="13" t="str">
        <f t="shared" si="6"/>
        <v>B</v>
      </c>
      <c r="AW48" s="13" t="s">
        <v>104</v>
      </c>
      <c r="AX48" s="16" t="s">
        <v>99</v>
      </c>
      <c r="AY48" s="16" t="s">
        <v>99</v>
      </c>
      <c r="AZ48" s="16" t="s">
        <v>99</v>
      </c>
      <c r="BA48" s="16" t="s">
        <v>99</v>
      </c>
      <c r="BB48" s="16" t="s">
        <v>99</v>
      </c>
      <c r="BC48" s="16" t="s">
        <v>99</v>
      </c>
      <c r="BD48" s="16" t="s">
        <v>99</v>
      </c>
      <c r="BE48" s="16" t="s">
        <v>99</v>
      </c>
    </row>
    <row r="49" spans="1:57" s="93" customFormat="1" ht="117" customHeight="1">
      <c r="A49" s="85">
        <v>26</v>
      </c>
      <c r="B49" s="86" t="s">
        <v>248</v>
      </c>
      <c r="C49" s="65" t="s">
        <v>275</v>
      </c>
      <c r="D49" s="101" t="s">
        <v>99</v>
      </c>
      <c r="E49" s="87" t="s">
        <v>92</v>
      </c>
      <c r="F49" s="87" t="s">
        <v>92</v>
      </c>
      <c r="G49" s="87" t="s">
        <v>92</v>
      </c>
      <c r="H49" s="87" t="s">
        <v>92</v>
      </c>
      <c r="I49" s="87" t="s">
        <v>92</v>
      </c>
      <c r="J49" s="87" t="s">
        <v>92</v>
      </c>
      <c r="K49" s="87" t="s">
        <v>92</v>
      </c>
      <c r="L49" s="87" t="s">
        <v>92</v>
      </c>
      <c r="M49" s="87" t="s">
        <v>92</v>
      </c>
      <c r="N49" s="65" t="s">
        <v>276</v>
      </c>
      <c r="O49" s="87" t="s">
        <v>96</v>
      </c>
      <c r="P49" s="65" t="s">
        <v>181</v>
      </c>
      <c r="Q49" s="65" t="s">
        <v>277</v>
      </c>
      <c r="R49" s="88" t="s">
        <v>96</v>
      </c>
      <c r="S49" s="88" t="s">
        <v>94</v>
      </c>
      <c r="T49" s="88" t="s">
        <v>94</v>
      </c>
      <c r="U49" s="89" t="s">
        <v>96</v>
      </c>
      <c r="V49" s="89" t="s">
        <v>99</v>
      </c>
      <c r="W49" s="89" t="s">
        <v>99</v>
      </c>
      <c r="X49" s="66" t="s">
        <v>255</v>
      </c>
      <c r="Y49" s="100" t="s">
        <v>281</v>
      </c>
      <c r="Z49" s="88">
        <v>5</v>
      </c>
      <c r="AA49" s="88">
        <v>5</v>
      </c>
      <c r="AB49" s="88">
        <v>3</v>
      </c>
      <c r="AC49" s="88">
        <v>1</v>
      </c>
      <c r="AD49" s="88">
        <v>5</v>
      </c>
      <c r="AE49" s="90">
        <f t="shared" si="7"/>
        <v>3.9000000000000004</v>
      </c>
      <c r="AF49" s="88">
        <v>4</v>
      </c>
      <c r="AG49" s="88">
        <v>4</v>
      </c>
      <c r="AH49" s="90">
        <f t="shared" ref="AH49" si="159">(AF49*$AF$1)+(AG49*$AG$1)</f>
        <v>4</v>
      </c>
      <c r="AI49" s="64">
        <f t="shared" ref="AI49" si="160">AE49*AH49</f>
        <v>15.600000000000001</v>
      </c>
      <c r="AJ49" s="55" t="str">
        <f t="shared" ref="AJ49" si="161">IF(AI49="","",IF(AI49&gt;16,"A",IF(AI49&gt;5,"M",IF(AI49&gt;2,"B","R"))))</f>
        <v>M</v>
      </c>
      <c r="AK49" s="66" t="s">
        <v>100</v>
      </c>
      <c r="AL49" s="88">
        <v>1</v>
      </c>
      <c r="AM49" s="91" t="s">
        <v>278</v>
      </c>
      <c r="AN49" s="87">
        <v>2</v>
      </c>
      <c r="AO49" s="91" t="s">
        <v>279</v>
      </c>
      <c r="AP49" s="87">
        <v>0</v>
      </c>
      <c r="AQ49" s="91" t="s">
        <v>280</v>
      </c>
      <c r="AR49" s="87">
        <v>1</v>
      </c>
      <c r="AS49" s="88">
        <f t="shared" ref="AS49" si="162">AL49+AN49+AP49+AR49</f>
        <v>4</v>
      </c>
      <c r="AT49" s="55" t="str">
        <f t="shared" ref="AT49" si="163">IF(AS49="","",IF(AS49=0,"0%",IF(AS49&lt;=4,"50%",IF(AS49&gt;4,"80%"))))</f>
        <v>50%</v>
      </c>
      <c r="AU49" s="92">
        <f t="shared" ref="AU49" si="164">AI49-(AI49*AT49)</f>
        <v>7.8000000000000007</v>
      </c>
      <c r="AV49" s="55" t="str">
        <f t="shared" ref="AV49" si="165">IF(AU49="","",IF(AU49&gt;16,"A",IF(AU49&gt;5,"M",IF(AU49&gt;2,"B","R"))))</f>
        <v>M</v>
      </c>
      <c r="AW49" s="55" t="s">
        <v>156</v>
      </c>
      <c r="AX49" s="56" t="s">
        <v>258</v>
      </c>
      <c r="AY49" s="57" t="s">
        <v>99</v>
      </c>
      <c r="AZ49" s="66" t="s">
        <v>158</v>
      </c>
      <c r="BA49" s="59" t="s">
        <v>259</v>
      </c>
      <c r="BB49" s="60" t="s">
        <v>202</v>
      </c>
      <c r="BC49" s="100" t="s">
        <v>169</v>
      </c>
      <c r="BD49" s="60" t="s">
        <v>203</v>
      </c>
      <c r="BE49" s="59" t="s">
        <v>204</v>
      </c>
    </row>
    <row r="50" spans="1:57" ht="279.60000000000002" customHeight="1">
      <c r="A50" s="4">
        <v>27</v>
      </c>
      <c r="B50" s="1" t="s">
        <v>248</v>
      </c>
      <c r="C50" s="2" t="s">
        <v>282</v>
      </c>
      <c r="D50" s="63" t="s">
        <v>99</v>
      </c>
      <c r="E50" s="62" t="s">
        <v>92</v>
      </c>
      <c r="F50" s="62" t="s">
        <v>92</v>
      </c>
      <c r="G50" s="62" t="s">
        <v>92</v>
      </c>
      <c r="H50" s="62" t="s">
        <v>92</v>
      </c>
      <c r="I50" s="62" t="s">
        <v>92</v>
      </c>
      <c r="J50" s="62" t="s">
        <v>92</v>
      </c>
      <c r="K50" s="62" t="s">
        <v>92</v>
      </c>
      <c r="L50" s="62" t="s">
        <v>92</v>
      </c>
      <c r="M50" s="62" t="s">
        <v>92</v>
      </c>
      <c r="N50" s="2" t="s">
        <v>283</v>
      </c>
      <c r="O50" s="62" t="s">
        <v>96</v>
      </c>
      <c r="P50" s="62" t="s">
        <v>150</v>
      </c>
      <c r="Q50" s="62" t="s">
        <v>94</v>
      </c>
      <c r="R50" s="25" t="s">
        <v>151</v>
      </c>
      <c r="S50" s="26" t="s">
        <v>96</v>
      </c>
      <c r="T50" s="26" t="s">
        <v>96</v>
      </c>
      <c r="U50" s="8" t="s">
        <v>94</v>
      </c>
      <c r="V50" s="23" t="s">
        <v>97</v>
      </c>
      <c r="W50" s="24" t="s">
        <v>264</v>
      </c>
      <c r="X50" s="16" t="s">
        <v>99</v>
      </c>
      <c r="Y50" s="16" t="s">
        <v>99</v>
      </c>
      <c r="Z50" s="8">
        <v>5</v>
      </c>
      <c r="AA50" s="8">
        <v>5</v>
      </c>
      <c r="AB50" s="8">
        <v>3</v>
      </c>
      <c r="AC50" s="8">
        <v>1</v>
      </c>
      <c r="AD50" s="8">
        <v>5</v>
      </c>
      <c r="AE50" s="12">
        <f t="shared" si="7"/>
        <v>3.9000000000000004</v>
      </c>
      <c r="AF50" s="8">
        <v>4</v>
      </c>
      <c r="AG50" s="8">
        <v>4</v>
      </c>
      <c r="AH50" s="12">
        <f t="shared" si="0"/>
        <v>4</v>
      </c>
      <c r="AI50" s="3">
        <f t="shared" si="1"/>
        <v>15.600000000000001</v>
      </c>
      <c r="AJ50" s="13" t="str">
        <f t="shared" si="2"/>
        <v>M</v>
      </c>
      <c r="AK50" s="10" t="s">
        <v>100</v>
      </c>
      <c r="AL50" s="8">
        <v>1</v>
      </c>
      <c r="AM50" s="67" t="s">
        <v>284</v>
      </c>
      <c r="AN50" s="62">
        <v>2</v>
      </c>
      <c r="AO50" s="67" t="s">
        <v>285</v>
      </c>
      <c r="AP50" s="62">
        <v>2</v>
      </c>
      <c r="AQ50" s="67" t="s">
        <v>286</v>
      </c>
      <c r="AR50" s="62">
        <v>2</v>
      </c>
      <c r="AS50" s="8">
        <f t="shared" si="3"/>
        <v>7</v>
      </c>
      <c r="AT50" s="13" t="str">
        <f t="shared" si="4"/>
        <v>80%</v>
      </c>
      <c r="AU50" s="15">
        <f t="shared" si="5"/>
        <v>3.1199999999999992</v>
      </c>
      <c r="AV50" s="13" t="str">
        <f t="shared" si="6"/>
        <v>B</v>
      </c>
      <c r="AW50" s="13" t="s">
        <v>104</v>
      </c>
      <c r="AX50" s="16" t="s">
        <v>99</v>
      </c>
      <c r="AY50" s="16" t="s">
        <v>99</v>
      </c>
      <c r="AZ50" s="16" t="s">
        <v>99</v>
      </c>
      <c r="BA50" s="16" t="s">
        <v>99</v>
      </c>
      <c r="BB50" s="16" t="s">
        <v>99</v>
      </c>
      <c r="BC50" s="16" t="s">
        <v>99</v>
      </c>
      <c r="BD50" s="16" t="s">
        <v>99</v>
      </c>
      <c r="BE50" s="16" t="s">
        <v>99</v>
      </c>
    </row>
    <row r="51" spans="1:57" ht="306" customHeight="1">
      <c r="A51" s="4">
        <v>28</v>
      </c>
      <c r="B51" s="1" t="s">
        <v>287</v>
      </c>
      <c r="C51" s="2" t="s">
        <v>288</v>
      </c>
      <c r="D51" s="62" t="s">
        <v>92</v>
      </c>
      <c r="E51" s="62" t="s">
        <v>92</v>
      </c>
      <c r="F51" s="62" t="s">
        <v>92</v>
      </c>
      <c r="G51" s="62" t="s">
        <v>92</v>
      </c>
      <c r="H51" s="62" t="s">
        <v>92</v>
      </c>
      <c r="I51" s="62" t="s">
        <v>92</v>
      </c>
      <c r="J51" s="62" t="s">
        <v>92</v>
      </c>
      <c r="K51" s="62" t="s">
        <v>92</v>
      </c>
      <c r="L51" s="62" t="s">
        <v>92</v>
      </c>
      <c r="M51" s="62" t="s">
        <v>92</v>
      </c>
      <c r="N51" s="2" t="s">
        <v>93</v>
      </c>
      <c r="O51" s="62" t="s">
        <v>94</v>
      </c>
      <c r="P51" s="62" t="s">
        <v>95</v>
      </c>
      <c r="Q51" s="62" t="s">
        <v>94</v>
      </c>
      <c r="R51" s="62" t="s">
        <v>96</v>
      </c>
      <c r="S51" s="62" t="s">
        <v>96</v>
      </c>
      <c r="T51" s="62" t="s">
        <v>96</v>
      </c>
      <c r="U51" s="8" t="s">
        <v>94</v>
      </c>
      <c r="V51" s="21" t="s">
        <v>97</v>
      </c>
      <c r="W51" s="10" t="s">
        <v>289</v>
      </c>
      <c r="X51" s="16" t="s">
        <v>99</v>
      </c>
      <c r="Y51" s="16" t="s">
        <v>99</v>
      </c>
      <c r="Z51" s="8">
        <v>5</v>
      </c>
      <c r="AA51" s="8">
        <v>1</v>
      </c>
      <c r="AB51" s="8">
        <v>3</v>
      </c>
      <c r="AC51" s="8">
        <v>1</v>
      </c>
      <c r="AD51" s="8">
        <v>1</v>
      </c>
      <c r="AE51" s="12">
        <f t="shared" si="7"/>
        <v>2.6999999999999997</v>
      </c>
      <c r="AF51" s="8">
        <v>3</v>
      </c>
      <c r="AG51" s="8">
        <v>3</v>
      </c>
      <c r="AH51" s="12">
        <f t="shared" si="0"/>
        <v>3</v>
      </c>
      <c r="AI51" s="3">
        <f t="shared" si="1"/>
        <v>8.1</v>
      </c>
      <c r="AJ51" s="13" t="str">
        <f t="shared" si="2"/>
        <v>M</v>
      </c>
      <c r="AK51" s="10" t="s">
        <v>100</v>
      </c>
      <c r="AL51" s="8">
        <v>1</v>
      </c>
      <c r="AM51" s="67" t="s">
        <v>290</v>
      </c>
      <c r="AN51" s="62">
        <v>2</v>
      </c>
      <c r="AO51" s="67" t="s">
        <v>291</v>
      </c>
      <c r="AP51" s="62">
        <v>2</v>
      </c>
      <c r="AQ51" s="67" t="s">
        <v>292</v>
      </c>
      <c r="AR51" s="62">
        <v>2</v>
      </c>
      <c r="AS51" s="8">
        <f t="shared" si="3"/>
        <v>7</v>
      </c>
      <c r="AT51" s="13" t="str">
        <f t="shared" si="4"/>
        <v>80%</v>
      </c>
      <c r="AU51" s="15">
        <f t="shared" si="5"/>
        <v>1.6199999999999992</v>
      </c>
      <c r="AV51" s="13" t="str">
        <f t="shared" si="6"/>
        <v>R</v>
      </c>
      <c r="AW51" s="13" t="s">
        <v>104</v>
      </c>
      <c r="AX51" s="16" t="s">
        <v>99</v>
      </c>
      <c r="AY51" s="16" t="s">
        <v>99</v>
      </c>
      <c r="AZ51" s="16" t="s">
        <v>99</v>
      </c>
      <c r="BA51" s="16" t="s">
        <v>99</v>
      </c>
      <c r="BB51" s="16" t="s">
        <v>99</v>
      </c>
      <c r="BC51" s="16" t="s">
        <v>99</v>
      </c>
      <c r="BD51" s="16" t="s">
        <v>99</v>
      </c>
      <c r="BE51" s="16" t="s">
        <v>99</v>
      </c>
    </row>
    <row r="52" spans="1:57" s="82" customFormat="1" ht="306" customHeight="1">
      <c r="A52" s="69">
        <v>28</v>
      </c>
      <c r="B52" s="83" t="s">
        <v>287</v>
      </c>
      <c r="C52" s="71" t="s">
        <v>288</v>
      </c>
      <c r="D52" s="72" t="s">
        <v>92</v>
      </c>
      <c r="E52" s="72" t="s">
        <v>92</v>
      </c>
      <c r="F52" s="72" t="s">
        <v>92</v>
      </c>
      <c r="G52" s="72" t="s">
        <v>92</v>
      </c>
      <c r="H52" s="72" t="s">
        <v>92</v>
      </c>
      <c r="I52" s="72" t="s">
        <v>92</v>
      </c>
      <c r="J52" s="72" t="s">
        <v>92</v>
      </c>
      <c r="K52" s="72" t="s">
        <v>92</v>
      </c>
      <c r="L52" s="72" t="s">
        <v>92</v>
      </c>
      <c r="M52" s="72" t="s">
        <v>92</v>
      </c>
      <c r="N52" s="71" t="s">
        <v>93</v>
      </c>
      <c r="O52" s="72" t="s">
        <v>94</v>
      </c>
      <c r="P52" s="72" t="s">
        <v>95</v>
      </c>
      <c r="Q52" s="72" t="s">
        <v>94</v>
      </c>
      <c r="R52" s="73" t="s">
        <v>94</v>
      </c>
      <c r="S52" s="72" t="s">
        <v>96</v>
      </c>
      <c r="T52" s="73" t="s">
        <v>94</v>
      </c>
      <c r="U52" s="73" t="s">
        <v>94</v>
      </c>
      <c r="V52" s="74" t="s">
        <v>293</v>
      </c>
      <c r="W52" s="75" t="s">
        <v>294</v>
      </c>
      <c r="X52" s="76" t="s">
        <v>99</v>
      </c>
      <c r="Y52" s="76" t="s">
        <v>99</v>
      </c>
      <c r="Z52" s="73">
        <v>5</v>
      </c>
      <c r="AA52" s="73">
        <v>1</v>
      </c>
      <c r="AB52" s="73">
        <v>3</v>
      </c>
      <c r="AC52" s="73">
        <v>1</v>
      </c>
      <c r="AD52" s="73">
        <v>1</v>
      </c>
      <c r="AE52" s="77">
        <f t="shared" ref="AE52" si="166">(Z52*Z$1)+(AA52*AA$1)+(AB52*AB$1)+(AC52*AC$1)+(AD52*AD$1)</f>
        <v>2.6999999999999997</v>
      </c>
      <c r="AF52" s="73">
        <v>3</v>
      </c>
      <c r="AG52" s="73">
        <v>3</v>
      </c>
      <c r="AH52" s="77">
        <f t="shared" ref="AH52" si="167">(AF52*$AF$1)+(AG52*$AG$1)</f>
        <v>3</v>
      </c>
      <c r="AI52" s="78">
        <f t="shared" ref="AI52" si="168">AE52*AH52</f>
        <v>8.1</v>
      </c>
      <c r="AJ52" s="79" t="str">
        <f t="shared" ref="AJ52" si="169">IF(AI52="","",IF(AI52&gt;16,"A",IF(AI52&gt;5,"M",IF(AI52&gt;2,"B","R"))))</f>
        <v>M</v>
      </c>
      <c r="AK52" s="75" t="s">
        <v>100</v>
      </c>
      <c r="AL52" s="73">
        <v>1</v>
      </c>
      <c r="AM52" s="80" t="s">
        <v>290</v>
      </c>
      <c r="AN52" s="72">
        <v>2</v>
      </c>
      <c r="AO52" s="80" t="s">
        <v>291</v>
      </c>
      <c r="AP52" s="72">
        <v>2</v>
      </c>
      <c r="AQ52" s="80" t="s">
        <v>292</v>
      </c>
      <c r="AR52" s="72">
        <v>2</v>
      </c>
      <c r="AS52" s="73">
        <f t="shared" ref="AS52" si="170">AL52+AN52+AP52+AR52</f>
        <v>7</v>
      </c>
      <c r="AT52" s="79" t="str">
        <f t="shared" ref="AT52" si="171">IF(AS52="","",IF(AS52=0,"0%",IF(AS52&lt;=4,"50%",IF(AS52&gt;4,"80%"))))</f>
        <v>80%</v>
      </c>
      <c r="AU52" s="81">
        <f t="shared" ref="AU52" si="172">AI52-(AI52*AT52)</f>
        <v>1.6199999999999992</v>
      </c>
      <c r="AV52" s="79" t="str">
        <f t="shared" ref="AV52" si="173">IF(AU52="","",IF(AU52&gt;16,"A",IF(AU52&gt;5,"M",IF(AU52&gt;2,"B","R"))))</f>
        <v>R</v>
      </c>
      <c r="AW52" s="79" t="s">
        <v>104</v>
      </c>
      <c r="AX52" s="76" t="s">
        <v>99</v>
      </c>
      <c r="AY52" s="76" t="s">
        <v>99</v>
      </c>
      <c r="AZ52" s="76" t="s">
        <v>99</v>
      </c>
      <c r="BA52" s="76" t="s">
        <v>99</v>
      </c>
      <c r="BB52" s="76" t="s">
        <v>99</v>
      </c>
      <c r="BC52" s="76" t="s">
        <v>99</v>
      </c>
      <c r="BD52" s="76" t="s">
        <v>99</v>
      </c>
      <c r="BE52" s="76" t="s">
        <v>99</v>
      </c>
    </row>
    <row r="53" spans="1:57" ht="301.89999999999998" customHeight="1">
      <c r="A53" s="4">
        <v>29</v>
      </c>
      <c r="B53" s="1" t="s">
        <v>287</v>
      </c>
      <c r="C53" s="2" t="s">
        <v>295</v>
      </c>
      <c r="D53" s="62" t="s">
        <v>92</v>
      </c>
      <c r="E53" s="62" t="s">
        <v>92</v>
      </c>
      <c r="F53" s="62" t="s">
        <v>92</v>
      </c>
      <c r="G53" s="62" t="s">
        <v>92</v>
      </c>
      <c r="H53" s="62" t="s">
        <v>92</v>
      </c>
      <c r="I53" s="62" t="s">
        <v>92</v>
      </c>
      <c r="J53" s="62" t="s">
        <v>92</v>
      </c>
      <c r="K53" s="62" t="s">
        <v>92</v>
      </c>
      <c r="L53" s="62" t="s">
        <v>92</v>
      </c>
      <c r="M53" s="62" t="s">
        <v>92</v>
      </c>
      <c r="N53" s="2" t="s">
        <v>93</v>
      </c>
      <c r="O53" s="62" t="s">
        <v>94</v>
      </c>
      <c r="P53" s="62" t="s">
        <v>95</v>
      </c>
      <c r="Q53" s="62" t="s">
        <v>94</v>
      </c>
      <c r="R53" s="62" t="s">
        <v>96</v>
      </c>
      <c r="S53" s="62" t="s">
        <v>96</v>
      </c>
      <c r="T53" s="62" t="s">
        <v>96</v>
      </c>
      <c r="U53" s="8" t="s">
        <v>94</v>
      </c>
      <c r="V53" s="21" t="s">
        <v>97</v>
      </c>
      <c r="W53" s="10" t="s">
        <v>296</v>
      </c>
      <c r="X53" s="16" t="s">
        <v>99</v>
      </c>
      <c r="Y53" s="16" t="s">
        <v>99</v>
      </c>
      <c r="Z53" s="8">
        <v>3</v>
      </c>
      <c r="AA53" s="8">
        <v>1</v>
      </c>
      <c r="AB53" s="8">
        <v>3</v>
      </c>
      <c r="AC53" s="8">
        <v>1</v>
      </c>
      <c r="AD53" s="8">
        <v>1</v>
      </c>
      <c r="AE53" s="12">
        <f t="shared" si="7"/>
        <v>1.9999999999999996</v>
      </c>
      <c r="AF53" s="8">
        <v>3</v>
      </c>
      <c r="AG53" s="8">
        <v>3</v>
      </c>
      <c r="AH53" s="12">
        <f t="shared" si="0"/>
        <v>3</v>
      </c>
      <c r="AI53" s="3">
        <f t="shared" si="1"/>
        <v>5.9999999999999982</v>
      </c>
      <c r="AJ53" s="13" t="str">
        <f t="shared" si="2"/>
        <v>M</v>
      </c>
      <c r="AK53" s="10" t="s">
        <v>100</v>
      </c>
      <c r="AL53" s="8">
        <v>1</v>
      </c>
      <c r="AM53" s="67" t="s">
        <v>290</v>
      </c>
      <c r="AN53" s="62">
        <v>2</v>
      </c>
      <c r="AO53" s="67" t="s">
        <v>297</v>
      </c>
      <c r="AP53" s="62">
        <v>2</v>
      </c>
      <c r="AQ53" s="67" t="s">
        <v>298</v>
      </c>
      <c r="AR53" s="62">
        <v>2</v>
      </c>
      <c r="AS53" s="8">
        <f t="shared" si="3"/>
        <v>7</v>
      </c>
      <c r="AT53" s="13" t="str">
        <f t="shared" si="4"/>
        <v>80%</v>
      </c>
      <c r="AU53" s="15">
        <f t="shared" si="5"/>
        <v>1.1999999999999993</v>
      </c>
      <c r="AV53" s="13" t="str">
        <f t="shared" si="6"/>
        <v>R</v>
      </c>
      <c r="AW53" s="13" t="s">
        <v>104</v>
      </c>
      <c r="AX53" s="16" t="s">
        <v>99</v>
      </c>
      <c r="AY53" s="16" t="s">
        <v>99</v>
      </c>
      <c r="AZ53" s="16" t="s">
        <v>99</v>
      </c>
      <c r="BA53" s="16" t="s">
        <v>99</v>
      </c>
      <c r="BB53" s="16" t="s">
        <v>99</v>
      </c>
      <c r="BC53" s="16" t="s">
        <v>99</v>
      </c>
      <c r="BD53" s="16" t="s">
        <v>99</v>
      </c>
      <c r="BE53" s="16" t="s">
        <v>99</v>
      </c>
    </row>
    <row r="54" spans="1:57" s="82" customFormat="1" ht="301.89999999999998" customHeight="1">
      <c r="A54" s="69">
        <v>29</v>
      </c>
      <c r="B54" s="83" t="s">
        <v>287</v>
      </c>
      <c r="C54" s="71" t="s">
        <v>295</v>
      </c>
      <c r="D54" s="72" t="s">
        <v>92</v>
      </c>
      <c r="E54" s="72" t="s">
        <v>92</v>
      </c>
      <c r="F54" s="72" t="s">
        <v>92</v>
      </c>
      <c r="G54" s="72" t="s">
        <v>92</v>
      </c>
      <c r="H54" s="72" t="s">
        <v>92</v>
      </c>
      <c r="I54" s="72" t="s">
        <v>92</v>
      </c>
      <c r="J54" s="72" t="s">
        <v>92</v>
      </c>
      <c r="K54" s="72" t="s">
        <v>92</v>
      </c>
      <c r="L54" s="72" t="s">
        <v>92</v>
      </c>
      <c r="M54" s="72" t="s">
        <v>92</v>
      </c>
      <c r="N54" s="71" t="s">
        <v>93</v>
      </c>
      <c r="O54" s="72" t="s">
        <v>94</v>
      </c>
      <c r="P54" s="72" t="s">
        <v>95</v>
      </c>
      <c r="Q54" s="72" t="s">
        <v>94</v>
      </c>
      <c r="R54" s="73" t="s">
        <v>94</v>
      </c>
      <c r="S54" s="72" t="s">
        <v>96</v>
      </c>
      <c r="T54" s="73" t="s">
        <v>94</v>
      </c>
      <c r="U54" s="73" t="s">
        <v>94</v>
      </c>
      <c r="V54" s="74" t="s">
        <v>293</v>
      </c>
      <c r="W54" s="75" t="s">
        <v>294</v>
      </c>
      <c r="X54" s="76" t="s">
        <v>99</v>
      </c>
      <c r="Y54" s="76" t="s">
        <v>99</v>
      </c>
      <c r="Z54" s="73">
        <v>3</v>
      </c>
      <c r="AA54" s="73">
        <v>1</v>
      </c>
      <c r="AB54" s="73">
        <v>3</v>
      </c>
      <c r="AC54" s="73">
        <v>1</v>
      </c>
      <c r="AD54" s="73">
        <v>1</v>
      </c>
      <c r="AE54" s="77">
        <f t="shared" ref="AE54" si="174">(Z54*Z$1)+(AA54*AA$1)+(AB54*AB$1)+(AC54*AC$1)+(AD54*AD$1)</f>
        <v>1.9999999999999996</v>
      </c>
      <c r="AF54" s="73">
        <v>3</v>
      </c>
      <c r="AG54" s="73">
        <v>3</v>
      </c>
      <c r="AH54" s="77">
        <f t="shared" ref="AH54" si="175">(AF54*$AF$1)+(AG54*$AG$1)</f>
        <v>3</v>
      </c>
      <c r="AI54" s="78">
        <f t="shared" ref="AI54" si="176">AE54*AH54</f>
        <v>5.9999999999999982</v>
      </c>
      <c r="AJ54" s="79" t="str">
        <f t="shared" ref="AJ54" si="177">IF(AI54="","",IF(AI54&gt;16,"A",IF(AI54&gt;5,"M",IF(AI54&gt;2,"B","R"))))</f>
        <v>M</v>
      </c>
      <c r="AK54" s="75" t="s">
        <v>100</v>
      </c>
      <c r="AL54" s="73">
        <v>1</v>
      </c>
      <c r="AM54" s="80" t="s">
        <v>290</v>
      </c>
      <c r="AN54" s="72">
        <v>2</v>
      </c>
      <c r="AO54" s="80" t="s">
        <v>297</v>
      </c>
      <c r="AP54" s="72">
        <v>2</v>
      </c>
      <c r="AQ54" s="80" t="s">
        <v>298</v>
      </c>
      <c r="AR54" s="72">
        <v>2</v>
      </c>
      <c r="AS54" s="73">
        <f t="shared" ref="AS54" si="178">AL54+AN54+AP54+AR54</f>
        <v>7</v>
      </c>
      <c r="AT54" s="79" t="str">
        <f t="shared" ref="AT54" si="179">IF(AS54="","",IF(AS54=0,"0%",IF(AS54&lt;=4,"50%",IF(AS54&gt;4,"80%"))))</f>
        <v>80%</v>
      </c>
      <c r="AU54" s="81">
        <f t="shared" ref="AU54" si="180">AI54-(AI54*AT54)</f>
        <v>1.1999999999999993</v>
      </c>
      <c r="AV54" s="79" t="str">
        <f t="shared" ref="AV54" si="181">IF(AU54="","",IF(AU54&gt;16,"A",IF(AU54&gt;5,"M",IF(AU54&gt;2,"B","R"))))</f>
        <v>R</v>
      </c>
      <c r="AW54" s="79" t="s">
        <v>104</v>
      </c>
      <c r="AX54" s="76" t="s">
        <v>99</v>
      </c>
      <c r="AY54" s="76" t="s">
        <v>99</v>
      </c>
      <c r="AZ54" s="76" t="s">
        <v>99</v>
      </c>
      <c r="BA54" s="76" t="s">
        <v>99</v>
      </c>
      <c r="BB54" s="76" t="s">
        <v>99</v>
      </c>
      <c r="BC54" s="76" t="s">
        <v>99</v>
      </c>
      <c r="BD54" s="76" t="s">
        <v>99</v>
      </c>
      <c r="BE54" s="76" t="s">
        <v>99</v>
      </c>
    </row>
    <row r="55" spans="1:57" ht="304.89999999999998" customHeight="1">
      <c r="A55" s="4">
        <v>30</v>
      </c>
      <c r="B55" s="1" t="s">
        <v>287</v>
      </c>
      <c r="C55" s="2" t="s">
        <v>299</v>
      </c>
      <c r="D55" s="62" t="s">
        <v>92</v>
      </c>
      <c r="E55" s="62" t="s">
        <v>92</v>
      </c>
      <c r="F55" s="62" t="s">
        <v>92</v>
      </c>
      <c r="G55" s="62" t="s">
        <v>92</v>
      </c>
      <c r="H55" s="62" t="s">
        <v>92</v>
      </c>
      <c r="I55" s="62" t="s">
        <v>92</v>
      </c>
      <c r="J55" s="62" t="s">
        <v>92</v>
      </c>
      <c r="K55" s="62" t="s">
        <v>92</v>
      </c>
      <c r="L55" s="62" t="s">
        <v>92</v>
      </c>
      <c r="M55" s="62" t="s">
        <v>92</v>
      </c>
      <c r="N55" s="2" t="s">
        <v>250</v>
      </c>
      <c r="O55" s="62" t="s">
        <v>96</v>
      </c>
      <c r="P55" s="2" t="s">
        <v>181</v>
      </c>
      <c r="Q55" s="62" t="s">
        <v>94</v>
      </c>
      <c r="R55" s="62" t="s">
        <v>96</v>
      </c>
      <c r="S55" s="62" t="s">
        <v>96</v>
      </c>
      <c r="T55" s="62" t="s">
        <v>96</v>
      </c>
      <c r="U55" s="8" t="s">
        <v>94</v>
      </c>
      <c r="V55" s="21" t="s">
        <v>97</v>
      </c>
      <c r="W55" s="10" t="s">
        <v>300</v>
      </c>
      <c r="X55" s="16" t="s">
        <v>99</v>
      </c>
      <c r="Y55" s="16" t="s">
        <v>99</v>
      </c>
      <c r="Z55" s="8">
        <v>5</v>
      </c>
      <c r="AA55" s="8">
        <v>3</v>
      </c>
      <c r="AB55" s="8">
        <v>3</v>
      </c>
      <c r="AC55" s="8">
        <v>1</v>
      </c>
      <c r="AD55" s="8">
        <v>5</v>
      </c>
      <c r="AE55" s="12">
        <f t="shared" si="7"/>
        <v>3.6000000000000005</v>
      </c>
      <c r="AF55" s="8">
        <v>4</v>
      </c>
      <c r="AG55" s="8">
        <v>4</v>
      </c>
      <c r="AH55" s="12">
        <f t="shared" si="0"/>
        <v>4</v>
      </c>
      <c r="AI55" s="3">
        <f t="shared" si="1"/>
        <v>14.400000000000002</v>
      </c>
      <c r="AJ55" s="13" t="str">
        <f t="shared" si="2"/>
        <v>M</v>
      </c>
      <c r="AK55" s="10" t="s">
        <v>100</v>
      </c>
      <c r="AL55" s="8">
        <v>1</v>
      </c>
      <c r="AM55" s="67" t="s">
        <v>301</v>
      </c>
      <c r="AN55" s="62">
        <v>2</v>
      </c>
      <c r="AO55" s="67" t="s">
        <v>302</v>
      </c>
      <c r="AP55" s="62">
        <v>2</v>
      </c>
      <c r="AQ55" s="10" t="s">
        <v>303</v>
      </c>
      <c r="AR55" s="62">
        <v>2</v>
      </c>
      <c r="AS55" s="8">
        <f t="shared" si="3"/>
        <v>7</v>
      </c>
      <c r="AT55" s="13" t="str">
        <f t="shared" si="4"/>
        <v>80%</v>
      </c>
      <c r="AU55" s="15">
        <f t="shared" si="5"/>
        <v>2.879999999999999</v>
      </c>
      <c r="AV55" s="13" t="str">
        <f t="shared" si="6"/>
        <v>B</v>
      </c>
      <c r="AW55" s="13" t="s">
        <v>104</v>
      </c>
      <c r="AX55" s="16" t="s">
        <v>99</v>
      </c>
      <c r="AY55" s="16" t="s">
        <v>99</v>
      </c>
      <c r="AZ55" s="16" t="s">
        <v>99</v>
      </c>
      <c r="BA55" s="16" t="s">
        <v>99</v>
      </c>
      <c r="BB55" s="16" t="s">
        <v>99</v>
      </c>
      <c r="BC55" s="16" t="s">
        <v>99</v>
      </c>
      <c r="BD55" s="16" t="s">
        <v>99</v>
      </c>
      <c r="BE55" s="16" t="s">
        <v>99</v>
      </c>
    </row>
    <row r="56" spans="1:57" s="82" customFormat="1" ht="304.89999999999998" customHeight="1">
      <c r="A56" s="69">
        <v>30</v>
      </c>
      <c r="B56" s="83" t="s">
        <v>287</v>
      </c>
      <c r="C56" s="71" t="s">
        <v>299</v>
      </c>
      <c r="D56" s="72" t="s">
        <v>92</v>
      </c>
      <c r="E56" s="72" t="s">
        <v>92</v>
      </c>
      <c r="F56" s="72" t="s">
        <v>92</v>
      </c>
      <c r="G56" s="72" t="s">
        <v>92</v>
      </c>
      <c r="H56" s="72" t="s">
        <v>92</v>
      </c>
      <c r="I56" s="72" t="s">
        <v>92</v>
      </c>
      <c r="J56" s="72" t="s">
        <v>92</v>
      </c>
      <c r="K56" s="72" t="s">
        <v>92</v>
      </c>
      <c r="L56" s="72" t="s">
        <v>92</v>
      </c>
      <c r="M56" s="72" t="s">
        <v>92</v>
      </c>
      <c r="N56" s="71" t="s">
        <v>250</v>
      </c>
      <c r="O56" s="72" t="s">
        <v>96</v>
      </c>
      <c r="P56" s="71" t="s">
        <v>181</v>
      </c>
      <c r="Q56" s="72" t="s">
        <v>94</v>
      </c>
      <c r="R56" s="73" t="s">
        <v>94</v>
      </c>
      <c r="S56" s="72" t="s">
        <v>96</v>
      </c>
      <c r="T56" s="73" t="s">
        <v>94</v>
      </c>
      <c r="U56" s="73" t="s">
        <v>94</v>
      </c>
      <c r="V56" s="74" t="s">
        <v>293</v>
      </c>
      <c r="W56" s="75" t="s">
        <v>294</v>
      </c>
      <c r="X56" s="76" t="s">
        <v>99</v>
      </c>
      <c r="Y56" s="76" t="s">
        <v>99</v>
      </c>
      <c r="Z56" s="73">
        <v>5</v>
      </c>
      <c r="AA56" s="73">
        <v>3</v>
      </c>
      <c r="AB56" s="73">
        <v>3</v>
      </c>
      <c r="AC56" s="73">
        <v>1</v>
      </c>
      <c r="AD56" s="73">
        <v>5</v>
      </c>
      <c r="AE56" s="77">
        <f t="shared" ref="AE56" si="182">(Z56*Z$1)+(AA56*AA$1)+(AB56*AB$1)+(AC56*AC$1)+(AD56*AD$1)</f>
        <v>3.6000000000000005</v>
      </c>
      <c r="AF56" s="73">
        <v>4</v>
      </c>
      <c r="AG56" s="73">
        <v>4</v>
      </c>
      <c r="AH56" s="77">
        <f t="shared" ref="AH56" si="183">(AF56*$AF$1)+(AG56*$AG$1)</f>
        <v>4</v>
      </c>
      <c r="AI56" s="78">
        <f t="shared" ref="AI56" si="184">AE56*AH56</f>
        <v>14.400000000000002</v>
      </c>
      <c r="AJ56" s="79" t="str">
        <f t="shared" ref="AJ56" si="185">IF(AI56="","",IF(AI56&gt;16,"A",IF(AI56&gt;5,"M",IF(AI56&gt;2,"B","R"))))</f>
        <v>M</v>
      </c>
      <c r="AK56" s="75" t="s">
        <v>100</v>
      </c>
      <c r="AL56" s="73">
        <v>1</v>
      </c>
      <c r="AM56" s="80" t="s">
        <v>301</v>
      </c>
      <c r="AN56" s="72">
        <v>2</v>
      </c>
      <c r="AO56" s="80" t="s">
        <v>302</v>
      </c>
      <c r="AP56" s="72">
        <v>2</v>
      </c>
      <c r="AQ56" s="75" t="s">
        <v>303</v>
      </c>
      <c r="AR56" s="72">
        <v>2</v>
      </c>
      <c r="AS56" s="73">
        <f t="shared" ref="AS56" si="186">AL56+AN56+AP56+AR56</f>
        <v>7</v>
      </c>
      <c r="AT56" s="79" t="str">
        <f t="shared" ref="AT56" si="187">IF(AS56="","",IF(AS56=0,"0%",IF(AS56&lt;=4,"50%",IF(AS56&gt;4,"80%"))))</f>
        <v>80%</v>
      </c>
      <c r="AU56" s="81">
        <f t="shared" ref="AU56" si="188">AI56-(AI56*AT56)</f>
        <v>2.879999999999999</v>
      </c>
      <c r="AV56" s="79" t="str">
        <f t="shared" ref="AV56" si="189">IF(AU56="","",IF(AU56&gt;16,"A",IF(AU56&gt;5,"M",IF(AU56&gt;2,"B","R"))))</f>
        <v>B</v>
      </c>
      <c r="AW56" s="79" t="s">
        <v>104</v>
      </c>
      <c r="AX56" s="76" t="s">
        <v>99</v>
      </c>
      <c r="AY56" s="76" t="s">
        <v>99</v>
      </c>
      <c r="AZ56" s="76" t="s">
        <v>99</v>
      </c>
      <c r="BA56" s="76" t="s">
        <v>99</v>
      </c>
      <c r="BB56" s="76" t="s">
        <v>99</v>
      </c>
      <c r="BC56" s="76" t="s">
        <v>99</v>
      </c>
      <c r="BD56" s="76" t="s">
        <v>99</v>
      </c>
      <c r="BE56" s="76" t="s">
        <v>99</v>
      </c>
    </row>
    <row r="57" spans="1:57" s="93" customFormat="1" ht="229.9" customHeight="1">
      <c r="A57" s="85">
        <v>30</v>
      </c>
      <c r="B57" s="86" t="s">
        <v>287</v>
      </c>
      <c r="C57" s="65" t="s">
        <v>299</v>
      </c>
      <c r="D57" s="87" t="s">
        <v>92</v>
      </c>
      <c r="E57" s="87" t="s">
        <v>92</v>
      </c>
      <c r="F57" s="87" t="s">
        <v>92</v>
      </c>
      <c r="G57" s="87" t="s">
        <v>92</v>
      </c>
      <c r="H57" s="87" t="s">
        <v>92</v>
      </c>
      <c r="I57" s="87" t="s">
        <v>92</v>
      </c>
      <c r="J57" s="87" t="s">
        <v>92</v>
      </c>
      <c r="K57" s="87" t="s">
        <v>92</v>
      </c>
      <c r="L57" s="87" t="s">
        <v>92</v>
      </c>
      <c r="M57" s="87" t="s">
        <v>92</v>
      </c>
      <c r="N57" s="65" t="s">
        <v>250</v>
      </c>
      <c r="O57" s="87" t="s">
        <v>96</v>
      </c>
      <c r="P57" s="65" t="s">
        <v>181</v>
      </c>
      <c r="Q57" s="87" t="s">
        <v>94</v>
      </c>
      <c r="R57" s="88" t="s">
        <v>96</v>
      </c>
      <c r="S57" s="88" t="s">
        <v>94</v>
      </c>
      <c r="T57" s="88" t="s">
        <v>94</v>
      </c>
      <c r="U57" s="88" t="s">
        <v>96</v>
      </c>
      <c r="V57" s="57" t="s">
        <v>99</v>
      </c>
      <c r="W57" s="57" t="s">
        <v>99</v>
      </c>
      <c r="X57" s="66" t="s">
        <v>304</v>
      </c>
      <c r="Y57" s="100" t="s">
        <v>305</v>
      </c>
      <c r="Z57" s="88">
        <v>5</v>
      </c>
      <c r="AA57" s="88">
        <v>3</v>
      </c>
      <c r="AB57" s="88">
        <v>3</v>
      </c>
      <c r="AC57" s="88">
        <v>1</v>
      </c>
      <c r="AD57" s="88">
        <v>5</v>
      </c>
      <c r="AE57" s="90">
        <f t="shared" si="7"/>
        <v>3.6000000000000005</v>
      </c>
      <c r="AF57" s="88">
        <v>4</v>
      </c>
      <c r="AG57" s="88">
        <v>4</v>
      </c>
      <c r="AH57" s="90">
        <f t="shared" ref="AH57" si="190">(AF57*$AF$1)+(AG57*$AG$1)</f>
        <v>4</v>
      </c>
      <c r="AI57" s="64">
        <f t="shared" ref="AI57" si="191">AE57*AH57</f>
        <v>14.400000000000002</v>
      </c>
      <c r="AJ57" s="55" t="str">
        <f t="shared" ref="AJ57" si="192">IF(AI57="","",IF(AI57&gt;16,"A",IF(AI57&gt;5,"M",IF(AI57&gt;2,"B","R"))))</f>
        <v>M</v>
      </c>
      <c r="AK57" s="66" t="s">
        <v>100</v>
      </c>
      <c r="AL57" s="88">
        <v>1</v>
      </c>
      <c r="AM57" s="91" t="s">
        <v>301</v>
      </c>
      <c r="AN57" s="87">
        <v>2</v>
      </c>
      <c r="AO57" s="91" t="s">
        <v>302</v>
      </c>
      <c r="AP57" s="87">
        <v>0</v>
      </c>
      <c r="AQ57" s="66" t="s">
        <v>303</v>
      </c>
      <c r="AR57" s="87">
        <v>1</v>
      </c>
      <c r="AS57" s="88">
        <f t="shared" ref="AS57" si="193">AL57+AN57+AP57+AR57</f>
        <v>4</v>
      </c>
      <c r="AT57" s="55" t="str">
        <f t="shared" ref="AT57" si="194">IF(AS57="","",IF(AS57=0,"0%",IF(AS57&lt;=4,"50%",IF(AS57&gt;4,"80%"))))</f>
        <v>50%</v>
      </c>
      <c r="AU57" s="92">
        <f t="shared" ref="AU57" si="195">AI57-(AI57*AT57)</f>
        <v>7.2000000000000011</v>
      </c>
      <c r="AV57" s="55" t="str">
        <f t="shared" ref="AV57" si="196">IF(AU57="","",IF(AU57&gt;16,"A",IF(AU57&gt;5,"M",IF(AU57&gt;2,"B","R"))))</f>
        <v>M</v>
      </c>
      <c r="AW57" s="55" t="s">
        <v>156</v>
      </c>
      <c r="AX57" s="56" t="s">
        <v>306</v>
      </c>
      <c r="AY57" s="57" t="s">
        <v>99</v>
      </c>
      <c r="AZ57" s="66" t="s">
        <v>158</v>
      </c>
      <c r="BA57" s="59" t="s">
        <v>259</v>
      </c>
      <c r="BB57" s="60" t="s">
        <v>202</v>
      </c>
      <c r="BC57" s="100" t="s">
        <v>169</v>
      </c>
      <c r="BD57" s="60" t="s">
        <v>203</v>
      </c>
      <c r="BE57" s="59" t="s">
        <v>204</v>
      </c>
    </row>
    <row r="58" spans="1:57" ht="294.60000000000002" customHeight="1">
      <c r="A58" s="4">
        <v>31</v>
      </c>
      <c r="B58" s="1" t="s">
        <v>287</v>
      </c>
      <c r="C58" s="2" t="s">
        <v>307</v>
      </c>
      <c r="D58" s="62" t="s">
        <v>92</v>
      </c>
      <c r="E58" s="62" t="s">
        <v>92</v>
      </c>
      <c r="F58" s="62" t="s">
        <v>92</v>
      </c>
      <c r="G58" s="62" t="s">
        <v>92</v>
      </c>
      <c r="H58" s="62" t="s">
        <v>92</v>
      </c>
      <c r="I58" s="62" t="s">
        <v>92</v>
      </c>
      <c r="J58" s="62" t="s">
        <v>92</v>
      </c>
      <c r="K58" s="62" t="s">
        <v>92</v>
      </c>
      <c r="L58" s="62" t="s">
        <v>92</v>
      </c>
      <c r="M58" s="62" t="s">
        <v>92</v>
      </c>
      <c r="N58" s="2" t="s">
        <v>308</v>
      </c>
      <c r="O58" s="2" t="s">
        <v>309</v>
      </c>
      <c r="P58" s="62" t="s">
        <v>263</v>
      </c>
      <c r="Q58" s="62" t="s">
        <v>94</v>
      </c>
      <c r="R58" s="62" t="s">
        <v>151</v>
      </c>
      <c r="S58" s="62" t="s">
        <v>96</v>
      </c>
      <c r="T58" s="62" t="s">
        <v>96</v>
      </c>
      <c r="U58" s="8" t="s">
        <v>94</v>
      </c>
      <c r="V58" s="21" t="s">
        <v>97</v>
      </c>
      <c r="W58" s="10" t="s">
        <v>310</v>
      </c>
      <c r="X58" s="26" t="s">
        <v>99</v>
      </c>
      <c r="Y58" s="26" t="s">
        <v>99</v>
      </c>
      <c r="Z58" s="8">
        <v>3</v>
      </c>
      <c r="AA58" s="8">
        <v>1</v>
      </c>
      <c r="AB58" s="8">
        <v>3</v>
      </c>
      <c r="AC58" s="8">
        <v>1</v>
      </c>
      <c r="AD58" s="8">
        <v>3</v>
      </c>
      <c r="AE58" s="12">
        <f t="shared" si="7"/>
        <v>2.2999999999999998</v>
      </c>
      <c r="AF58" s="8">
        <v>3</v>
      </c>
      <c r="AG58" s="8">
        <v>4</v>
      </c>
      <c r="AH58" s="12">
        <f t="shared" si="0"/>
        <v>3.6</v>
      </c>
      <c r="AI58" s="3">
        <f t="shared" si="1"/>
        <v>8.2799999999999994</v>
      </c>
      <c r="AJ58" s="13" t="str">
        <f t="shared" si="2"/>
        <v>M</v>
      </c>
      <c r="AK58" s="10" t="s">
        <v>100</v>
      </c>
      <c r="AL58" s="8">
        <v>1</v>
      </c>
      <c r="AM58" s="67" t="s">
        <v>311</v>
      </c>
      <c r="AN58" s="62">
        <v>1</v>
      </c>
      <c r="AO58" s="67" t="s">
        <v>302</v>
      </c>
      <c r="AP58" s="62">
        <v>2</v>
      </c>
      <c r="AQ58" s="67" t="s">
        <v>312</v>
      </c>
      <c r="AR58" s="62">
        <v>1</v>
      </c>
      <c r="AS58" s="8">
        <f t="shared" si="3"/>
        <v>5</v>
      </c>
      <c r="AT58" s="13" t="str">
        <f t="shared" si="4"/>
        <v>80%</v>
      </c>
      <c r="AU58" s="15">
        <f t="shared" si="5"/>
        <v>1.6559999999999997</v>
      </c>
      <c r="AV58" s="13" t="str">
        <f t="shared" si="6"/>
        <v>R</v>
      </c>
      <c r="AW58" s="13" t="s">
        <v>104</v>
      </c>
      <c r="AX58" s="16" t="s">
        <v>99</v>
      </c>
      <c r="AY58" s="16" t="s">
        <v>99</v>
      </c>
      <c r="AZ58" s="16" t="s">
        <v>99</v>
      </c>
      <c r="BA58" s="16" t="s">
        <v>99</v>
      </c>
      <c r="BB58" s="16" t="s">
        <v>99</v>
      </c>
      <c r="BC58" s="16" t="s">
        <v>99</v>
      </c>
      <c r="BD58" s="16" t="s">
        <v>99</v>
      </c>
      <c r="BE58" s="16" t="s">
        <v>99</v>
      </c>
    </row>
    <row r="59" spans="1:57" s="82" customFormat="1" ht="294.60000000000002" customHeight="1">
      <c r="A59" s="69">
        <v>31</v>
      </c>
      <c r="B59" s="83" t="s">
        <v>287</v>
      </c>
      <c r="C59" s="71" t="s">
        <v>307</v>
      </c>
      <c r="D59" s="72" t="s">
        <v>92</v>
      </c>
      <c r="E59" s="72" t="s">
        <v>92</v>
      </c>
      <c r="F59" s="72" t="s">
        <v>92</v>
      </c>
      <c r="G59" s="72" t="s">
        <v>92</v>
      </c>
      <c r="H59" s="72" t="s">
        <v>92</v>
      </c>
      <c r="I59" s="72" t="s">
        <v>92</v>
      </c>
      <c r="J59" s="72" t="s">
        <v>92</v>
      </c>
      <c r="K59" s="72" t="s">
        <v>92</v>
      </c>
      <c r="L59" s="72" t="s">
        <v>92</v>
      </c>
      <c r="M59" s="72" t="s">
        <v>92</v>
      </c>
      <c r="N59" s="71" t="s">
        <v>308</v>
      </c>
      <c r="O59" s="71" t="s">
        <v>309</v>
      </c>
      <c r="P59" s="72" t="s">
        <v>263</v>
      </c>
      <c r="Q59" s="72" t="s">
        <v>94</v>
      </c>
      <c r="R59" s="73" t="s">
        <v>94</v>
      </c>
      <c r="S59" s="72" t="s">
        <v>96</v>
      </c>
      <c r="T59" s="73" t="s">
        <v>94</v>
      </c>
      <c r="U59" s="73" t="s">
        <v>94</v>
      </c>
      <c r="V59" s="74" t="s">
        <v>293</v>
      </c>
      <c r="W59" s="75" t="s">
        <v>294</v>
      </c>
      <c r="X59" s="84" t="s">
        <v>99</v>
      </c>
      <c r="Y59" s="84" t="s">
        <v>99</v>
      </c>
      <c r="Z59" s="73">
        <v>3</v>
      </c>
      <c r="AA59" s="73">
        <v>1</v>
      </c>
      <c r="AB59" s="73">
        <v>3</v>
      </c>
      <c r="AC59" s="73">
        <v>1</v>
      </c>
      <c r="AD59" s="73">
        <v>3</v>
      </c>
      <c r="AE59" s="77">
        <f t="shared" ref="AE59" si="197">(Z59*Z$1)+(AA59*AA$1)+(AB59*AB$1)+(AC59*AC$1)+(AD59*AD$1)</f>
        <v>2.2999999999999998</v>
      </c>
      <c r="AF59" s="73">
        <v>3</v>
      </c>
      <c r="AG59" s="73">
        <v>4</v>
      </c>
      <c r="AH59" s="77">
        <f t="shared" ref="AH59" si="198">(AF59*$AF$1)+(AG59*$AG$1)</f>
        <v>3.6</v>
      </c>
      <c r="AI59" s="78">
        <f t="shared" ref="AI59" si="199">AE59*AH59</f>
        <v>8.2799999999999994</v>
      </c>
      <c r="AJ59" s="79" t="str">
        <f t="shared" ref="AJ59" si="200">IF(AI59="","",IF(AI59&gt;16,"A",IF(AI59&gt;5,"M",IF(AI59&gt;2,"B","R"))))</f>
        <v>M</v>
      </c>
      <c r="AK59" s="75" t="s">
        <v>100</v>
      </c>
      <c r="AL59" s="73">
        <v>1</v>
      </c>
      <c r="AM59" s="80" t="s">
        <v>311</v>
      </c>
      <c r="AN59" s="72">
        <v>1</v>
      </c>
      <c r="AO59" s="80" t="s">
        <v>302</v>
      </c>
      <c r="AP59" s="72">
        <v>2</v>
      </c>
      <c r="AQ59" s="80" t="s">
        <v>312</v>
      </c>
      <c r="AR59" s="72">
        <v>1</v>
      </c>
      <c r="AS59" s="73">
        <f t="shared" ref="AS59" si="201">AL59+AN59+AP59+AR59</f>
        <v>5</v>
      </c>
      <c r="AT59" s="79" t="str">
        <f t="shared" ref="AT59" si="202">IF(AS59="","",IF(AS59=0,"0%",IF(AS59&lt;=4,"50%",IF(AS59&gt;4,"80%"))))</f>
        <v>80%</v>
      </c>
      <c r="AU59" s="81">
        <f t="shared" ref="AU59" si="203">AI59-(AI59*AT59)</f>
        <v>1.6559999999999997</v>
      </c>
      <c r="AV59" s="79" t="str">
        <f t="shared" ref="AV59" si="204">IF(AU59="","",IF(AU59&gt;16,"A",IF(AU59&gt;5,"M",IF(AU59&gt;2,"B","R"))))</f>
        <v>R</v>
      </c>
      <c r="AW59" s="79" t="s">
        <v>104</v>
      </c>
      <c r="AX59" s="76" t="s">
        <v>99</v>
      </c>
      <c r="AY59" s="76" t="s">
        <v>99</v>
      </c>
      <c r="AZ59" s="76" t="s">
        <v>99</v>
      </c>
      <c r="BA59" s="76" t="s">
        <v>99</v>
      </c>
      <c r="BB59" s="76" t="s">
        <v>99</v>
      </c>
      <c r="BC59" s="76" t="s">
        <v>99</v>
      </c>
      <c r="BD59" s="76" t="s">
        <v>99</v>
      </c>
      <c r="BE59" s="76" t="s">
        <v>99</v>
      </c>
    </row>
    <row r="60" spans="1:57" s="93" customFormat="1" ht="145.9" customHeight="1">
      <c r="A60" s="85">
        <v>31</v>
      </c>
      <c r="B60" s="86" t="s">
        <v>287</v>
      </c>
      <c r="C60" s="65" t="s">
        <v>307</v>
      </c>
      <c r="D60" s="87" t="s">
        <v>92</v>
      </c>
      <c r="E60" s="87" t="s">
        <v>92</v>
      </c>
      <c r="F60" s="87" t="s">
        <v>92</v>
      </c>
      <c r="G60" s="87" t="s">
        <v>92</v>
      </c>
      <c r="H60" s="87" t="s">
        <v>92</v>
      </c>
      <c r="I60" s="87" t="s">
        <v>92</v>
      </c>
      <c r="J60" s="87" t="s">
        <v>92</v>
      </c>
      <c r="K60" s="87" t="s">
        <v>92</v>
      </c>
      <c r="L60" s="87" t="s">
        <v>92</v>
      </c>
      <c r="M60" s="87" t="s">
        <v>92</v>
      </c>
      <c r="N60" s="65" t="s">
        <v>308</v>
      </c>
      <c r="O60" s="65" t="s">
        <v>309</v>
      </c>
      <c r="P60" s="87" t="s">
        <v>263</v>
      </c>
      <c r="Q60" s="87" t="s">
        <v>94</v>
      </c>
      <c r="R60" s="88" t="s">
        <v>96</v>
      </c>
      <c r="S60" s="88" t="s">
        <v>94</v>
      </c>
      <c r="T60" s="88" t="s">
        <v>94</v>
      </c>
      <c r="U60" s="88" t="s">
        <v>96</v>
      </c>
      <c r="V60" s="89" t="s">
        <v>99</v>
      </c>
      <c r="W60" s="89" t="s">
        <v>99</v>
      </c>
      <c r="X60" s="66" t="s">
        <v>304</v>
      </c>
      <c r="Y60" s="66" t="s">
        <v>313</v>
      </c>
      <c r="Z60" s="88">
        <v>3</v>
      </c>
      <c r="AA60" s="88">
        <v>1</v>
      </c>
      <c r="AB60" s="88">
        <v>3</v>
      </c>
      <c r="AC60" s="88">
        <v>1</v>
      </c>
      <c r="AD60" s="88">
        <v>3</v>
      </c>
      <c r="AE60" s="90">
        <f t="shared" si="7"/>
        <v>2.2999999999999998</v>
      </c>
      <c r="AF60" s="88">
        <v>3</v>
      </c>
      <c r="AG60" s="88">
        <v>4</v>
      </c>
      <c r="AH60" s="90">
        <f t="shared" ref="AH60" si="205">(AF60*$AF$1)+(AG60*$AG$1)</f>
        <v>3.6</v>
      </c>
      <c r="AI60" s="64">
        <f t="shared" ref="AI60" si="206">AE60*AH60</f>
        <v>8.2799999999999994</v>
      </c>
      <c r="AJ60" s="55" t="str">
        <f t="shared" ref="AJ60" si="207">IF(AI60="","",IF(AI60&gt;16,"A",IF(AI60&gt;5,"M",IF(AI60&gt;2,"B","R"))))</f>
        <v>M</v>
      </c>
      <c r="AK60" s="66" t="s">
        <v>100</v>
      </c>
      <c r="AL60" s="88">
        <v>1</v>
      </c>
      <c r="AM60" s="91" t="s">
        <v>311</v>
      </c>
      <c r="AN60" s="87">
        <v>1</v>
      </c>
      <c r="AO60" s="91" t="s">
        <v>302</v>
      </c>
      <c r="AP60" s="87">
        <v>2</v>
      </c>
      <c r="AQ60" s="91" t="s">
        <v>312</v>
      </c>
      <c r="AR60" s="87">
        <v>1</v>
      </c>
      <c r="AS60" s="88">
        <f t="shared" ref="AS60" si="208">AL60+AN60+AP60+AR60</f>
        <v>5</v>
      </c>
      <c r="AT60" s="55" t="str">
        <f t="shared" ref="AT60" si="209">IF(AS60="","",IF(AS60=0,"0%",IF(AS60&lt;=4,"50%",IF(AS60&gt;4,"80%"))))</f>
        <v>80%</v>
      </c>
      <c r="AU60" s="92">
        <f t="shared" ref="AU60" si="210">AI60-(AI60*AT60)</f>
        <v>1.6559999999999997</v>
      </c>
      <c r="AV60" s="55" t="str">
        <f t="shared" ref="AV60" si="211">IF(AU60="","",IF(AU60&gt;16,"A",IF(AU60&gt;5,"M",IF(AU60&gt;2,"B","R"))))</f>
        <v>R</v>
      </c>
      <c r="AW60" s="55" t="s">
        <v>104</v>
      </c>
      <c r="AX60" s="57" t="s">
        <v>99</v>
      </c>
      <c r="AY60" s="57" t="s">
        <v>99</v>
      </c>
      <c r="AZ60" s="57" t="s">
        <v>99</v>
      </c>
      <c r="BA60" s="57" t="s">
        <v>99</v>
      </c>
      <c r="BB60" s="57" t="s">
        <v>99</v>
      </c>
      <c r="BC60" s="57" t="s">
        <v>99</v>
      </c>
      <c r="BD60" s="57" t="s">
        <v>99</v>
      </c>
      <c r="BE60" s="57" t="s">
        <v>99</v>
      </c>
    </row>
    <row r="61" spans="1:57" ht="287.45" customHeight="1">
      <c r="A61" s="4">
        <v>32</v>
      </c>
      <c r="B61" s="1" t="s">
        <v>287</v>
      </c>
      <c r="C61" s="2" t="s">
        <v>314</v>
      </c>
      <c r="D61" s="62" t="s">
        <v>92</v>
      </c>
      <c r="E61" s="62" t="s">
        <v>92</v>
      </c>
      <c r="F61" s="62" t="s">
        <v>92</v>
      </c>
      <c r="G61" s="62" t="s">
        <v>92</v>
      </c>
      <c r="H61" s="62" t="s">
        <v>92</v>
      </c>
      <c r="I61" s="62" t="s">
        <v>92</v>
      </c>
      <c r="J61" s="62" t="s">
        <v>92</v>
      </c>
      <c r="K61" s="62" t="s">
        <v>92</v>
      </c>
      <c r="L61" s="62" t="s">
        <v>92</v>
      </c>
      <c r="M61" s="62" t="s">
        <v>92</v>
      </c>
      <c r="N61" s="2" t="s">
        <v>308</v>
      </c>
      <c r="O61" s="2" t="s">
        <v>309</v>
      </c>
      <c r="P61" s="62" t="s">
        <v>263</v>
      </c>
      <c r="Q61" s="62" t="s">
        <v>94</v>
      </c>
      <c r="R61" s="62" t="s">
        <v>151</v>
      </c>
      <c r="S61" s="62" t="s">
        <v>96</v>
      </c>
      <c r="T61" s="62" t="s">
        <v>96</v>
      </c>
      <c r="U61" s="8" t="s">
        <v>94</v>
      </c>
      <c r="V61" s="21" t="s">
        <v>97</v>
      </c>
      <c r="W61" s="10" t="s">
        <v>315</v>
      </c>
      <c r="X61" s="26" t="s">
        <v>99</v>
      </c>
      <c r="Y61" s="26" t="s">
        <v>99</v>
      </c>
      <c r="Z61" s="8">
        <v>3</v>
      </c>
      <c r="AA61" s="8">
        <v>1</v>
      </c>
      <c r="AB61" s="8">
        <v>3</v>
      </c>
      <c r="AC61" s="8">
        <v>1</v>
      </c>
      <c r="AD61" s="8">
        <v>3</v>
      </c>
      <c r="AE61" s="12">
        <f t="shared" si="7"/>
        <v>2.2999999999999998</v>
      </c>
      <c r="AF61" s="8">
        <v>3</v>
      </c>
      <c r="AG61" s="8">
        <v>4</v>
      </c>
      <c r="AH61" s="12">
        <f t="shared" si="0"/>
        <v>3.6</v>
      </c>
      <c r="AI61" s="3">
        <f t="shared" si="1"/>
        <v>8.2799999999999994</v>
      </c>
      <c r="AJ61" s="13" t="str">
        <f t="shared" si="2"/>
        <v>M</v>
      </c>
      <c r="AK61" s="10" t="s">
        <v>100</v>
      </c>
      <c r="AL61" s="8">
        <v>1</v>
      </c>
      <c r="AM61" s="67" t="s">
        <v>316</v>
      </c>
      <c r="AN61" s="62">
        <v>2</v>
      </c>
      <c r="AO61" s="67" t="s">
        <v>302</v>
      </c>
      <c r="AP61" s="62">
        <v>2</v>
      </c>
      <c r="AQ61" s="67" t="s">
        <v>317</v>
      </c>
      <c r="AR61" s="62">
        <v>2</v>
      </c>
      <c r="AS61" s="8">
        <f t="shared" si="3"/>
        <v>7</v>
      </c>
      <c r="AT61" s="13" t="str">
        <f t="shared" si="4"/>
        <v>80%</v>
      </c>
      <c r="AU61" s="15">
        <f t="shared" si="5"/>
        <v>1.6559999999999997</v>
      </c>
      <c r="AV61" s="13" t="str">
        <f t="shared" si="6"/>
        <v>R</v>
      </c>
      <c r="AW61" s="13" t="s">
        <v>104</v>
      </c>
      <c r="AX61" s="16" t="s">
        <v>99</v>
      </c>
      <c r="AY61" s="16" t="s">
        <v>99</v>
      </c>
      <c r="AZ61" s="16" t="s">
        <v>99</v>
      </c>
      <c r="BA61" s="16" t="s">
        <v>99</v>
      </c>
      <c r="BB61" s="16" t="s">
        <v>99</v>
      </c>
      <c r="BC61" s="16" t="s">
        <v>99</v>
      </c>
      <c r="BD61" s="16" t="s">
        <v>99</v>
      </c>
      <c r="BE61" s="16" t="s">
        <v>99</v>
      </c>
    </row>
    <row r="62" spans="1:57" s="82" customFormat="1" ht="287.45" customHeight="1">
      <c r="A62" s="69">
        <v>32</v>
      </c>
      <c r="B62" s="83" t="s">
        <v>287</v>
      </c>
      <c r="C62" s="71" t="s">
        <v>314</v>
      </c>
      <c r="D62" s="72" t="s">
        <v>92</v>
      </c>
      <c r="E62" s="72" t="s">
        <v>92</v>
      </c>
      <c r="F62" s="72" t="s">
        <v>92</v>
      </c>
      <c r="G62" s="72" t="s">
        <v>92</v>
      </c>
      <c r="H62" s="72" t="s">
        <v>92</v>
      </c>
      <c r="I62" s="72" t="s">
        <v>92</v>
      </c>
      <c r="J62" s="72" t="s">
        <v>92</v>
      </c>
      <c r="K62" s="72" t="s">
        <v>92</v>
      </c>
      <c r="L62" s="72" t="s">
        <v>92</v>
      </c>
      <c r="M62" s="72" t="s">
        <v>92</v>
      </c>
      <c r="N62" s="71" t="s">
        <v>308</v>
      </c>
      <c r="O62" s="71" t="s">
        <v>309</v>
      </c>
      <c r="P62" s="72" t="s">
        <v>263</v>
      </c>
      <c r="Q62" s="72" t="s">
        <v>94</v>
      </c>
      <c r="R62" s="73" t="s">
        <v>94</v>
      </c>
      <c r="S62" s="72" t="s">
        <v>96</v>
      </c>
      <c r="T62" s="73" t="s">
        <v>94</v>
      </c>
      <c r="U62" s="73" t="s">
        <v>94</v>
      </c>
      <c r="V62" s="74" t="s">
        <v>293</v>
      </c>
      <c r="W62" s="75" t="s">
        <v>294</v>
      </c>
      <c r="X62" s="84" t="s">
        <v>99</v>
      </c>
      <c r="Y62" s="84" t="s">
        <v>99</v>
      </c>
      <c r="Z62" s="73">
        <v>3</v>
      </c>
      <c r="AA62" s="73">
        <v>1</v>
      </c>
      <c r="AB62" s="73">
        <v>3</v>
      </c>
      <c r="AC62" s="73">
        <v>1</v>
      </c>
      <c r="AD62" s="73">
        <v>3</v>
      </c>
      <c r="AE62" s="77">
        <f t="shared" ref="AE62" si="212">(Z62*Z$1)+(AA62*AA$1)+(AB62*AB$1)+(AC62*AC$1)+(AD62*AD$1)</f>
        <v>2.2999999999999998</v>
      </c>
      <c r="AF62" s="73">
        <v>3</v>
      </c>
      <c r="AG62" s="73">
        <v>4</v>
      </c>
      <c r="AH62" s="77">
        <f t="shared" ref="AH62" si="213">(AF62*$AF$1)+(AG62*$AG$1)</f>
        <v>3.6</v>
      </c>
      <c r="AI62" s="78">
        <f t="shared" ref="AI62" si="214">AE62*AH62</f>
        <v>8.2799999999999994</v>
      </c>
      <c r="AJ62" s="79" t="str">
        <f t="shared" ref="AJ62" si="215">IF(AI62="","",IF(AI62&gt;16,"A",IF(AI62&gt;5,"M",IF(AI62&gt;2,"B","R"))))</f>
        <v>M</v>
      </c>
      <c r="AK62" s="75" t="s">
        <v>100</v>
      </c>
      <c r="AL62" s="73">
        <v>1</v>
      </c>
      <c r="AM62" s="80" t="s">
        <v>316</v>
      </c>
      <c r="AN62" s="72">
        <v>2</v>
      </c>
      <c r="AO62" s="80" t="s">
        <v>302</v>
      </c>
      <c r="AP62" s="72">
        <v>2</v>
      </c>
      <c r="AQ62" s="80" t="s">
        <v>317</v>
      </c>
      <c r="AR62" s="72">
        <v>2</v>
      </c>
      <c r="AS62" s="73">
        <f t="shared" ref="AS62" si="216">AL62+AN62+AP62+AR62</f>
        <v>7</v>
      </c>
      <c r="AT62" s="79" t="str">
        <f t="shared" ref="AT62" si="217">IF(AS62="","",IF(AS62=0,"0%",IF(AS62&lt;=4,"50%",IF(AS62&gt;4,"80%"))))</f>
        <v>80%</v>
      </c>
      <c r="AU62" s="81">
        <f t="shared" ref="AU62" si="218">AI62-(AI62*AT62)</f>
        <v>1.6559999999999997</v>
      </c>
      <c r="AV62" s="79" t="str">
        <f t="shared" ref="AV62" si="219">IF(AU62="","",IF(AU62&gt;16,"A",IF(AU62&gt;5,"M",IF(AU62&gt;2,"B","R"))))</f>
        <v>R</v>
      </c>
      <c r="AW62" s="79" t="s">
        <v>104</v>
      </c>
      <c r="AX62" s="76" t="s">
        <v>99</v>
      </c>
      <c r="AY62" s="76" t="s">
        <v>99</v>
      </c>
      <c r="AZ62" s="76" t="s">
        <v>99</v>
      </c>
      <c r="BA62" s="76" t="s">
        <v>99</v>
      </c>
      <c r="BB62" s="76" t="s">
        <v>99</v>
      </c>
      <c r="BC62" s="76" t="s">
        <v>99</v>
      </c>
      <c r="BD62" s="76" t="s">
        <v>99</v>
      </c>
      <c r="BE62" s="76" t="s">
        <v>99</v>
      </c>
    </row>
    <row r="63" spans="1:57" s="93" customFormat="1" ht="156" customHeight="1">
      <c r="A63" s="85">
        <v>32</v>
      </c>
      <c r="B63" s="86" t="s">
        <v>287</v>
      </c>
      <c r="C63" s="65" t="s">
        <v>314</v>
      </c>
      <c r="D63" s="87" t="s">
        <v>92</v>
      </c>
      <c r="E63" s="87" t="s">
        <v>92</v>
      </c>
      <c r="F63" s="87" t="s">
        <v>92</v>
      </c>
      <c r="G63" s="87" t="s">
        <v>92</v>
      </c>
      <c r="H63" s="87" t="s">
        <v>92</v>
      </c>
      <c r="I63" s="87" t="s">
        <v>92</v>
      </c>
      <c r="J63" s="87" t="s">
        <v>92</v>
      </c>
      <c r="K63" s="87" t="s">
        <v>92</v>
      </c>
      <c r="L63" s="87" t="s">
        <v>92</v>
      </c>
      <c r="M63" s="87" t="s">
        <v>92</v>
      </c>
      <c r="N63" s="65" t="s">
        <v>308</v>
      </c>
      <c r="O63" s="65" t="s">
        <v>309</v>
      </c>
      <c r="P63" s="87" t="s">
        <v>263</v>
      </c>
      <c r="Q63" s="87" t="s">
        <v>94</v>
      </c>
      <c r="R63" s="88" t="s">
        <v>151</v>
      </c>
      <c r="S63" s="88" t="s">
        <v>94</v>
      </c>
      <c r="T63" s="88" t="s">
        <v>94</v>
      </c>
      <c r="U63" s="88" t="s">
        <v>151</v>
      </c>
      <c r="V63" s="89" t="s">
        <v>99</v>
      </c>
      <c r="W63" s="89" t="s">
        <v>99</v>
      </c>
      <c r="X63" s="66" t="s">
        <v>304</v>
      </c>
      <c r="Y63" s="66" t="s">
        <v>313</v>
      </c>
      <c r="Z63" s="88">
        <v>3</v>
      </c>
      <c r="AA63" s="88">
        <v>1</v>
      </c>
      <c r="AB63" s="88">
        <v>3</v>
      </c>
      <c r="AC63" s="88">
        <v>1</v>
      </c>
      <c r="AD63" s="88">
        <v>3</v>
      </c>
      <c r="AE63" s="90">
        <f t="shared" si="7"/>
        <v>2.2999999999999998</v>
      </c>
      <c r="AF63" s="88">
        <v>3</v>
      </c>
      <c r="AG63" s="88">
        <v>4</v>
      </c>
      <c r="AH63" s="90">
        <f t="shared" ref="AH63" si="220">(AF63*$AF$1)+(AG63*$AG$1)</f>
        <v>3.6</v>
      </c>
      <c r="AI63" s="64">
        <f t="shared" ref="AI63" si="221">AE63*AH63</f>
        <v>8.2799999999999994</v>
      </c>
      <c r="AJ63" s="55" t="str">
        <f t="shared" ref="AJ63" si="222">IF(AI63="","",IF(AI63&gt;16,"A",IF(AI63&gt;5,"M",IF(AI63&gt;2,"B","R"))))</f>
        <v>M</v>
      </c>
      <c r="AK63" s="66" t="s">
        <v>100</v>
      </c>
      <c r="AL63" s="88">
        <v>1</v>
      </c>
      <c r="AM63" s="91" t="s">
        <v>316</v>
      </c>
      <c r="AN63" s="88">
        <v>1</v>
      </c>
      <c r="AO63" s="91" t="s">
        <v>302</v>
      </c>
      <c r="AP63" s="88">
        <v>1</v>
      </c>
      <c r="AQ63" s="91" t="s">
        <v>317</v>
      </c>
      <c r="AR63" s="88">
        <v>1</v>
      </c>
      <c r="AS63" s="88">
        <f t="shared" ref="AS63" si="223">AL63+AN63+AP63+AR63</f>
        <v>4</v>
      </c>
      <c r="AT63" s="55" t="str">
        <f t="shared" ref="AT63" si="224">IF(AS63="","",IF(AS63=0,"0%",IF(AS63&lt;=4,"50%",IF(AS63&gt;4,"80%"))))</f>
        <v>50%</v>
      </c>
      <c r="AU63" s="92">
        <f t="shared" ref="AU63" si="225">AI63-(AI63*AT63)</f>
        <v>4.1399999999999997</v>
      </c>
      <c r="AV63" s="55" t="str">
        <f t="shared" ref="AV63" si="226">IF(AU63="","",IF(AU63&gt;16,"A",IF(AU63&gt;5,"M",IF(AU63&gt;2,"B","R"))))</f>
        <v>B</v>
      </c>
      <c r="AW63" s="55" t="s">
        <v>104</v>
      </c>
      <c r="AX63" s="57" t="s">
        <v>99</v>
      </c>
      <c r="AY63" s="57" t="s">
        <v>99</v>
      </c>
      <c r="AZ63" s="57" t="s">
        <v>99</v>
      </c>
      <c r="BA63" s="57" t="s">
        <v>99</v>
      </c>
      <c r="BB63" s="57" t="s">
        <v>99</v>
      </c>
      <c r="BC63" s="57" t="s">
        <v>99</v>
      </c>
      <c r="BD63" s="57" t="s">
        <v>99</v>
      </c>
      <c r="BE63" s="57" t="s">
        <v>99</v>
      </c>
    </row>
    <row r="64" spans="1:57" ht="261.60000000000002" customHeight="1">
      <c r="A64" s="4">
        <v>33</v>
      </c>
      <c r="B64" s="1" t="s">
        <v>287</v>
      </c>
      <c r="C64" s="2" t="s">
        <v>318</v>
      </c>
      <c r="D64" s="62" t="s">
        <v>92</v>
      </c>
      <c r="E64" s="63" t="s">
        <v>99</v>
      </c>
      <c r="F64" s="63" t="s">
        <v>99</v>
      </c>
      <c r="G64" s="63" t="s">
        <v>99</v>
      </c>
      <c r="H64" s="63" t="s">
        <v>99</v>
      </c>
      <c r="I64" s="63" t="s">
        <v>99</v>
      </c>
      <c r="J64" s="63" t="s">
        <v>99</v>
      </c>
      <c r="K64" s="63" t="s">
        <v>99</v>
      </c>
      <c r="L64" s="63" t="s">
        <v>99</v>
      </c>
      <c r="M64" s="63" t="s">
        <v>99</v>
      </c>
      <c r="N64" s="2" t="s">
        <v>262</v>
      </c>
      <c r="O64" s="62" t="s">
        <v>96</v>
      </c>
      <c r="P64" s="62" t="s">
        <v>263</v>
      </c>
      <c r="Q64" s="62" t="s">
        <v>96</v>
      </c>
      <c r="R64" s="62" t="s">
        <v>151</v>
      </c>
      <c r="S64" s="62" t="s">
        <v>96</v>
      </c>
      <c r="T64" s="62" t="s">
        <v>96</v>
      </c>
      <c r="U64" s="8" t="s">
        <v>94</v>
      </c>
      <c r="V64" s="21" t="s">
        <v>97</v>
      </c>
      <c r="W64" s="10" t="s">
        <v>319</v>
      </c>
      <c r="X64" s="16" t="s">
        <v>99</v>
      </c>
      <c r="Y64" s="16" t="s">
        <v>99</v>
      </c>
      <c r="Z64" s="8">
        <v>5</v>
      </c>
      <c r="AA64" s="8">
        <v>3</v>
      </c>
      <c r="AB64" s="8">
        <v>3</v>
      </c>
      <c r="AC64" s="8">
        <v>1</v>
      </c>
      <c r="AD64" s="8">
        <v>3</v>
      </c>
      <c r="AE64" s="12">
        <f t="shared" ref="AE64:AE104" si="227">(Z64*Z$1)+(AA64*AA$1)+(AB64*AB$1)+(AC64*AC$1)+(AD64*AD$1)</f>
        <v>3.3000000000000007</v>
      </c>
      <c r="AF64" s="8">
        <v>5</v>
      </c>
      <c r="AG64" s="8">
        <v>5</v>
      </c>
      <c r="AH64" s="12">
        <f t="shared" ref="AH64:AH104" si="228">(AF64*$AF$1)+(AG64*$AG$1)</f>
        <v>5</v>
      </c>
      <c r="AI64" s="3">
        <f t="shared" ref="AI64:AI104" si="229">AE64*AH64</f>
        <v>16.500000000000004</v>
      </c>
      <c r="AJ64" s="13" t="str">
        <f t="shared" ref="AJ64:AJ104" si="230">IF(AI64="","",IF(AI64&gt;16,"A",IF(AI64&gt;5,"M",IF(AI64&gt;2,"B","R"))))</f>
        <v>A</v>
      </c>
      <c r="AK64" s="10" t="s">
        <v>100</v>
      </c>
      <c r="AL64" s="8">
        <v>1</v>
      </c>
      <c r="AM64" s="68" t="s">
        <v>320</v>
      </c>
      <c r="AN64" s="62">
        <v>1</v>
      </c>
      <c r="AO64" s="67" t="s">
        <v>302</v>
      </c>
      <c r="AP64" s="62">
        <v>2</v>
      </c>
      <c r="AQ64" s="67" t="s">
        <v>321</v>
      </c>
      <c r="AR64" s="62">
        <v>2</v>
      </c>
      <c r="AS64" s="8">
        <f t="shared" ref="AS64:AS104" si="231">AL64+AN64+AP64+AR64</f>
        <v>6</v>
      </c>
      <c r="AT64" s="13" t="str">
        <f t="shared" ref="AT64:AT104" si="232">IF(AS64="","",IF(AS64=0,"0%",IF(AS64&lt;=4,"50%",IF(AS64&gt;4,"80%"))))</f>
        <v>80%</v>
      </c>
      <c r="AU64" s="15">
        <f t="shared" ref="AU64:AU104" si="233">AI64-(AI64*AT64)</f>
        <v>3.3000000000000007</v>
      </c>
      <c r="AV64" s="13" t="str">
        <f t="shared" ref="AV64:AV104" si="234">IF(AU64="","",IF(AU64&gt;16,"A",IF(AU64&gt;5,"M",IF(AU64&gt;2,"B","R"))))</f>
        <v>B</v>
      </c>
      <c r="AW64" s="13" t="s">
        <v>104</v>
      </c>
      <c r="AX64" s="16" t="s">
        <v>99</v>
      </c>
      <c r="AY64" s="16" t="s">
        <v>99</v>
      </c>
      <c r="AZ64" s="16" t="s">
        <v>99</v>
      </c>
      <c r="BA64" s="16" t="s">
        <v>99</v>
      </c>
      <c r="BB64" s="16" t="s">
        <v>99</v>
      </c>
      <c r="BC64" s="16" t="s">
        <v>99</v>
      </c>
      <c r="BD64" s="16" t="s">
        <v>99</v>
      </c>
      <c r="BE64" s="16" t="s">
        <v>99</v>
      </c>
    </row>
    <row r="65" spans="1:57" ht="269.45" customHeight="1">
      <c r="A65" s="4">
        <v>34</v>
      </c>
      <c r="B65" s="1" t="s">
        <v>287</v>
      </c>
      <c r="C65" s="2" t="s">
        <v>322</v>
      </c>
      <c r="D65" s="63" t="s">
        <v>99</v>
      </c>
      <c r="E65" s="62" t="s">
        <v>92</v>
      </c>
      <c r="F65" s="62" t="s">
        <v>92</v>
      </c>
      <c r="G65" s="62" t="s">
        <v>92</v>
      </c>
      <c r="H65" s="62" t="s">
        <v>92</v>
      </c>
      <c r="I65" s="62" t="s">
        <v>92</v>
      </c>
      <c r="J65" s="62" t="s">
        <v>92</v>
      </c>
      <c r="K65" s="62" t="s">
        <v>92</v>
      </c>
      <c r="L65" s="62" t="s">
        <v>92</v>
      </c>
      <c r="M65" s="62" t="s">
        <v>92</v>
      </c>
      <c r="N65" s="2" t="s">
        <v>323</v>
      </c>
      <c r="O65" s="62" t="s">
        <v>96</v>
      </c>
      <c r="P65" s="62" t="s">
        <v>263</v>
      </c>
      <c r="Q65" s="62" t="s">
        <v>96</v>
      </c>
      <c r="R65" s="62" t="s">
        <v>151</v>
      </c>
      <c r="S65" s="62" t="s">
        <v>96</v>
      </c>
      <c r="T65" s="62" t="s">
        <v>96</v>
      </c>
      <c r="U65" s="8" t="s">
        <v>94</v>
      </c>
      <c r="V65" s="21" t="s">
        <v>97</v>
      </c>
      <c r="W65" s="10" t="s">
        <v>319</v>
      </c>
      <c r="X65" s="16" t="s">
        <v>99</v>
      </c>
      <c r="Y65" s="16" t="s">
        <v>99</v>
      </c>
      <c r="Z65" s="8">
        <v>5</v>
      </c>
      <c r="AA65" s="8">
        <v>3</v>
      </c>
      <c r="AB65" s="8">
        <v>3</v>
      </c>
      <c r="AC65" s="8">
        <v>1</v>
      </c>
      <c r="AD65" s="8">
        <v>3</v>
      </c>
      <c r="AE65" s="12">
        <f t="shared" si="227"/>
        <v>3.3000000000000007</v>
      </c>
      <c r="AF65" s="8">
        <v>4</v>
      </c>
      <c r="AG65" s="8">
        <v>4</v>
      </c>
      <c r="AH65" s="12">
        <f t="shared" si="228"/>
        <v>4</v>
      </c>
      <c r="AI65" s="3">
        <f t="shared" si="229"/>
        <v>13.200000000000003</v>
      </c>
      <c r="AJ65" s="13" t="str">
        <f t="shared" si="230"/>
        <v>M</v>
      </c>
      <c r="AK65" s="10" t="s">
        <v>100</v>
      </c>
      <c r="AL65" s="8">
        <v>1</v>
      </c>
      <c r="AM65" s="68" t="s">
        <v>320</v>
      </c>
      <c r="AN65" s="62">
        <v>1</v>
      </c>
      <c r="AO65" s="67" t="s">
        <v>302</v>
      </c>
      <c r="AP65" s="62">
        <v>2</v>
      </c>
      <c r="AQ65" s="67" t="s">
        <v>321</v>
      </c>
      <c r="AR65" s="62">
        <v>2</v>
      </c>
      <c r="AS65" s="8">
        <f t="shared" si="231"/>
        <v>6</v>
      </c>
      <c r="AT65" s="13" t="str">
        <f t="shared" si="232"/>
        <v>80%</v>
      </c>
      <c r="AU65" s="15">
        <f t="shared" si="233"/>
        <v>2.6400000000000006</v>
      </c>
      <c r="AV65" s="13" t="str">
        <f t="shared" si="234"/>
        <v>B</v>
      </c>
      <c r="AW65" s="13" t="s">
        <v>104</v>
      </c>
      <c r="AX65" s="16" t="s">
        <v>99</v>
      </c>
      <c r="AY65" s="16" t="s">
        <v>99</v>
      </c>
      <c r="AZ65" s="16" t="s">
        <v>99</v>
      </c>
      <c r="BA65" s="16" t="s">
        <v>99</v>
      </c>
      <c r="BB65" s="16" t="s">
        <v>99</v>
      </c>
      <c r="BC65" s="16" t="s">
        <v>99</v>
      </c>
      <c r="BD65" s="16" t="s">
        <v>99</v>
      </c>
      <c r="BE65" s="16" t="s">
        <v>99</v>
      </c>
    </row>
    <row r="66" spans="1:57" ht="277.89999999999998" customHeight="1">
      <c r="A66" s="4">
        <v>35</v>
      </c>
      <c r="B66" s="1" t="s">
        <v>287</v>
      </c>
      <c r="C66" s="2" t="s">
        <v>324</v>
      </c>
      <c r="D66" s="63" t="s">
        <v>99</v>
      </c>
      <c r="E66" s="62" t="s">
        <v>92</v>
      </c>
      <c r="F66" s="62" t="s">
        <v>92</v>
      </c>
      <c r="G66" s="62" t="s">
        <v>92</v>
      </c>
      <c r="H66" s="62" t="s">
        <v>92</v>
      </c>
      <c r="I66" s="62" t="s">
        <v>92</v>
      </c>
      <c r="J66" s="62" t="s">
        <v>92</v>
      </c>
      <c r="K66" s="62" t="s">
        <v>92</v>
      </c>
      <c r="L66" s="62" t="s">
        <v>92</v>
      </c>
      <c r="M66" s="62" t="s">
        <v>92</v>
      </c>
      <c r="N66" s="2" t="s">
        <v>276</v>
      </c>
      <c r="O66" s="62" t="s">
        <v>96</v>
      </c>
      <c r="P66" s="2" t="s">
        <v>181</v>
      </c>
      <c r="Q66" s="2" t="s">
        <v>277</v>
      </c>
      <c r="R66" s="62" t="s">
        <v>151</v>
      </c>
      <c r="S66" s="62" t="s">
        <v>96</v>
      </c>
      <c r="T66" s="62" t="s">
        <v>96</v>
      </c>
      <c r="U66" s="8" t="s">
        <v>94</v>
      </c>
      <c r="V66" s="21" t="s">
        <v>97</v>
      </c>
      <c r="W66" s="10" t="s">
        <v>319</v>
      </c>
      <c r="X66" s="26" t="s">
        <v>99</v>
      </c>
      <c r="Y66" s="26" t="s">
        <v>99</v>
      </c>
      <c r="Z66" s="8">
        <v>5</v>
      </c>
      <c r="AA66" s="8">
        <v>3</v>
      </c>
      <c r="AB66" s="8">
        <v>3</v>
      </c>
      <c r="AC66" s="8">
        <v>1</v>
      </c>
      <c r="AD66" s="8">
        <v>5</v>
      </c>
      <c r="AE66" s="12">
        <f t="shared" si="227"/>
        <v>3.6000000000000005</v>
      </c>
      <c r="AF66" s="8">
        <v>4</v>
      </c>
      <c r="AG66" s="8">
        <v>4</v>
      </c>
      <c r="AH66" s="12">
        <f t="shared" si="228"/>
        <v>4</v>
      </c>
      <c r="AI66" s="3">
        <f t="shared" si="229"/>
        <v>14.400000000000002</v>
      </c>
      <c r="AJ66" s="13" t="str">
        <f t="shared" si="230"/>
        <v>M</v>
      </c>
      <c r="AK66" s="10" t="s">
        <v>100</v>
      </c>
      <c r="AL66" s="8">
        <v>1</v>
      </c>
      <c r="AM66" s="68" t="s">
        <v>320</v>
      </c>
      <c r="AN66" s="62">
        <v>1</v>
      </c>
      <c r="AO66" s="67" t="s">
        <v>302</v>
      </c>
      <c r="AP66" s="62">
        <v>2</v>
      </c>
      <c r="AQ66" s="67" t="s">
        <v>321</v>
      </c>
      <c r="AR66" s="62">
        <v>2</v>
      </c>
      <c r="AS66" s="8">
        <f t="shared" si="231"/>
        <v>6</v>
      </c>
      <c r="AT66" s="13" t="str">
        <f t="shared" si="232"/>
        <v>80%</v>
      </c>
      <c r="AU66" s="15">
        <f t="shared" si="233"/>
        <v>2.879999999999999</v>
      </c>
      <c r="AV66" s="13" t="str">
        <f t="shared" si="234"/>
        <v>B</v>
      </c>
      <c r="AW66" s="13" t="s">
        <v>104</v>
      </c>
      <c r="AX66" s="16" t="s">
        <v>99</v>
      </c>
      <c r="AY66" s="16" t="s">
        <v>99</v>
      </c>
      <c r="AZ66" s="16" t="s">
        <v>99</v>
      </c>
      <c r="BA66" s="16" t="s">
        <v>99</v>
      </c>
      <c r="BB66" s="16" t="s">
        <v>99</v>
      </c>
      <c r="BC66" s="16" t="s">
        <v>99</v>
      </c>
      <c r="BD66" s="16" t="s">
        <v>99</v>
      </c>
      <c r="BE66" s="16" t="s">
        <v>99</v>
      </c>
    </row>
    <row r="67" spans="1:57" s="93" customFormat="1" ht="99" customHeight="1">
      <c r="A67" s="85">
        <v>35</v>
      </c>
      <c r="B67" s="86" t="s">
        <v>287</v>
      </c>
      <c r="C67" s="65" t="s">
        <v>324</v>
      </c>
      <c r="D67" s="101" t="s">
        <v>99</v>
      </c>
      <c r="E67" s="87" t="s">
        <v>92</v>
      </c>
      <c r="F67" s="87" t="s">
        <v>92</v>
      </c>
      <c r="G67" s="87" t="s">
        <v>92</v>
      </c>
      <c r="H67" s="87" t="s">
        <v>92</v>
      </c>
      <c r="I67" s="87" t="s">
        <v>92</v>
      </c>
      <c r="J67" s="87" t="s">
        <v>92</v>
      </c>
      <c r="K67" s="87" t="s">
        <v>92</v>
      </c>
      <c r="L67" s="87" t="s">
        <v>92</v>
      </c>
      <c r="M67" s="87" t="s">
        <v>92</v>
      </c>
      <c r="N67" s="65" t="s">
        <v>276</v>
      </c>
      <c r="O67" s="87" t="s">
        <v>96</v>
      </c>
      <c r="P67" s="65" t="s">
        <v>181</v>
      </c>
      <c r="Q67" s="65" t="s">
        <v>277</v>
      </c>
      <c r="R67" s="88" t="s">
        <v>96</v>
      </c>
      <c r="S67" s="88" t="s">
        <v>94</v>
      </c>
      <c r="T67" s="88" t="s">
        <v>94</v>
      </c>
      <c r="U67" s="88" t="s">
        <v>151</v>
      </c>
      <c r="V67" s="89" t="s">
        <v>99</v>
      </c>
      <c r="W67" s="89" t="s">
        <v>99</v>
      </c>
      <c r="X67" s="66" t="s">
        <v>325</v>
      </c>
      <c r="Y67" s="100" t="s">
        <v>326</v>
      </c>
      <c r="Z67" s="88">
        <v>5</v>
      </c>
      <c r="AA67" s="88">
        <v>3</v>
      </c>
      <c r="AB67" s="88">
        <v>3</v>
      </c>
      <c r="AC67" s="88">
        <v>1</v>
      </c>
      <c r="AD67" s="88">
        <v>5</v>
      </c>
      <c r="AE67" s="90">
        <f t="shared" si="227"/>
        <v>3.6000000000000005</v>
      </c>
      <c r="AF67" s="88">
        <v>4</v>
      </c>
      <c r="AG67" s="88">
        <v>4</v>
      </c>
      <c r="AH67" s="90">
        <f t="shared" ref="AH67" si="235">(AF67*$AF$1)+(AG67*$AG$1)</f>
        <v>4</v>
      </c>
      <c r="AI67" s="64">
        <f t="shared" ref="AI67" si="236">AE67*AH67</f>
        <v>14.400000000000002</v>
      </c>
      <c r="AJ67" s="55" t="str">
        <f t="shared" ref="AJ67" si="237">IF(AI67="","",IF(AI67&gt;16,"A",IF(AI67&gt;5,"M",IF(AI67&gt;2,"B","R"))))</f>
        <v>M</v>
      </c>
      <c r="AK67" s="66" t="s">
        <v>100</v>
      </c>
      <c r="AL67" s="88">
        <v>1</v>
      </c>
      <c r="AM67" s="102" t="s">
        <v>320</v>
      </c>
      <c r="AN67" s="88">
        <v>1</v>
      </c>
      <c r="AO67" s="91" t="s">
        <v>302</v>
      </c>
      <c r="AP67" s="88">
        <v>1</v>
      </c>
      <c r="AQ67" s="91" t="s">
        <v>321</v>
      </c>
      <c r="AR67" s="88">
        <v>1</v>
      </c>
      <c r="AS67" s="88">
        <f t="shared" ref="AS67" si="238">AL67+AN67+AP67+AR67</f>
        <v>4</v>
      </c>
      <c r="AT67" s="55" t="str">
        <f t="shared" ref="AT67" si="239">IF(AS67="","",IF(AS67=0,"0%",IF(AS67&lt;=4,"50%",IF(AS67&gt;4,"80%"))))</f>
        <v>50%</v>
      </c>
      <c r="AU67" s="92">
        <f t="shared" ref="AU67" si="240">AI67-(AI67*AT67)</f>
        <v>7.2000000000000011</v>
      </c>
      <c r="AV67" s="55" t="str">
        <f t="shared" ref="AV67" si="241">IF(AU67="","",IF(AU67&gt;16,"A",IF(AU67&gt;5,"M",IF(AU67&gt;2,"B","R"))))</f>
        <v>M</v>
      </c>
      <c r="AW67" s="55" t="s">
        <v>156</v>
      </c>
      <c r="AX67" s="56" t="s">
        <v>306</v>
      </c>
      <c r="AY67" s="57" t="s">
        <v>99</v>
      </c>
      <c r="AZ67" s="66" t="s">
        <v>158</v>
      </c>
      <c r="BA67" s="59" t="s">
        <v>259</v>
      </c>
      <c r="BB67" s="59" t="s">
        <v>260</v>
      </c>
      <c r="BC67" s="100" t="s">
        <v>169</v>
      </c>
      <c r="BD67" s="59" t="s">
        <v>160</v>
      </c>
      <c r="BE67" s="59" t="s">
        <v>204</v>
      </c>
    </row>
    <row r="68" spans="1:57" ht="274.14999999999998" customHeight="1">
      <c r="A68" s="4">
        <v>36</v>
      </c>
      <c r="B68" s="1" t="s">
        <v>287</v>
      </c>
      <c r="C68" s="2" t="s">
        <v>327</v>
      </c>
      <c r="D68" s="63" t="s">
        <v>99</v>
      </c>
      <c r="E68" s="62" t="s">
        <v>92</v>
      </c>
      <c r="F68" s="62" t="s">
        <v>92</v>
      </c>
      <c r="G68" s="62" t="s">
        <v>92</v>
      </c>
      <c r="H68" s="62" t="s">
        <v>92</v>
      </c>
      <c r="I68" s="62" t="s">
        <v>92</v>
      </c>
      <c r="J68" s="62" t="s">
        <v>92</v>
      </c>
      <c r="K68" s="62" t="s">
        <v>92</v>
      </c>
      <c r="L68" s="62" t="s">
        <v>92</v>
      </c>
      <c r="M68" s="62" t="s">
        <v>92</v>
      </c>
      <c r="N68" s="2" t="s">
        <v>283</v>
      </c>
      <c r="O68" s="62" t="s">
        <v>96</v>
      </c>
      <c r="P68" s="62" t="s">
        <v>150</v>
      </c>
      <c r="Q68" s="62" t="s">
        <v>94</v>
      </c>
      <c r="R68" s="62" t="s">
        <v>151</v>
      </c>
      <c r="S68" s="62" t="s">
        <v>96</v>
      </c>
      <c r="T68" s="62" t="s">
        <v>96</v>
      </c>
      <c r="U68" s="8" t="s">
        <v>94</v>
      </c>
      <c r="V68" s="21" t="s">
        <v>97</v>
      </c>
      <c r="W68" s="10" t="s">
        <v>319</v>
      </c>
      <c r="X68" s="16" t="s">
        <v>99</v>
      </c>
      <c r="Y68" s="16" t="s">
        <v>99</v>
      </c>
      <c r="Z68" s="8">
        <v>3</v>
      </c>
      <c r="AA68" s="8">
        <v>3</v>
      </c>
      <c r="AB68" s="8">
        <v>3</v>
      </c>
      <c r="AC68" s="8">
        <v>1</v>
      </c>
      <c r="AD68" s="8">
        <v>5</v>
      </c>
      <c r="AE68" s="12">
        <f t="shared" si="227"/>
        <v>2.9</v>
      </c>
      <c r="AF68" s="8">
        <v>4</v>
      </c>
      <c r="AG68" s="8">
        <v>4</v>
      </c>
      <c r="AH68" s="12">
        <f t="shared" si="228"/>
        <v>4</v>
      </c>
      <c r="AI68" s="3">
        <f t="shared" si="229"/>
        <v>11.6</v>
      </c>
      <c r="AJ68" s="13" t="str">
        <f t="shared" si="230"/>
        <v>M</v>
      </c>
      <c r="AK68" s="10" t="s">
        <v>100</v>
      </c>
      <c r="AL68" s="8">
        <v>1</v>
      </c>
      <c r="AM68" s="68" t="s">
        <v>320</v>
      </c>
      <c r="AN68" s="62">
        <v>1</v>
      </c>
      <c r="AO68" s="67" t="s">
        <v>302</v>
      </c>
      <c r="AP68" s="62">
        <v>2</v>
      </c>
      <c r="AQ68" s="67" t="s">
        <v>321</v>
      </c>
      <c r="AR68" s="62">
        <v>2</v>
      </c>
      <c r="AS68" s="8">
        <f t="shared" si="231"/>
        <v>6</v>
      </c>
      <c r="AT68" s="13" t="str">
        <f t="shared" si="232"/>
        <v>80%</v>
      </c>
      <c r="AU68" s="15">
        <f t="shared" si="233"/>
        <v>2.3200000000000003</v>
      </c>
      <c r="AV68" s="13" t="str">
        <f t="shared" si="234"/>
        <v>B</v>
      </c>
      <c r="AW68" s="13" t="s">
        <v>104</v>
      </c>
      <c r="AX68" s="16" t="s">
        <v>99</v>
      </c>
      <c r="AY68" s="16" t="s">
        <v>99</v>
      </c>
      <c r="AZ68" s="16" t="s">
        <v>99</v>
      </c>
      <c r="BA68" s="16" t="s">
        <v>99</v>
      </c>
      <c r="BB68" s="16" t="s">
        <v>99</v>
      </c>
      <c r="BC68" s="16" t="s">
        <v>99</v>
      </c>
      <c r="BD68" s="16" t="s">
        <v>99</v>
      </c>
      <c r="BE68" s="16" t="s">
        <v>99</v>
      </c>
    </row>
    <row r="69" spans="1:57" ht="79.900000000000006" customHeight="1">
      <c r="A69" s="4">
        <v>37</v>
      </c>
      <c r="B69" s="1" t="s">
        <v>287</v>
      </c>
      <c r="C69" s="2" t="s">
        <v>328</v>
      </c>
      <c r="D69" s="62" t="s">
        <v>92</v>
      </c>
      <c r="E69" s="62" t="s">
        <v>92</v>
      </c>
      <c r="F69" s="62" t="s">
        <v>92</v>
      </c>
      <c r="G69" s="62" t="s">
        <v>92</v>
      </c>
      <c r="H69" s="62" t="s">
        <v>92</v>
      </c>
      <c r="I69" s="62" t="s">
        <v>92</v>
      </c>
      <c r="J69" s="62" t="s">
        <v>92</v>
      </c>
      <c r="K69" s="62" t="s">
        <v>92</v>
      </c>
      <c r="L69" s="62" t="s">
        <v>92</v>
      </c>
      <c r="M69" s="62" t="s">
        <v>92</v>
      </c>
      <c r="N69" s="2" t="s">
        <v>329</v>
      </c>
      <c r="O69" s="62" t="s">
        <v>94</v>
      </c>
      <c r="P69" s="62" t="s">
        <v>95</v>
      </c>
      <c r="Q69" s="62" t="s">
        <v>94</v>
      </c>
      <c r="R69" s="62" t="s">
        <v>151</v>
      </c>
      <c r="S69" s="62" t="s">
        <v>94</v>
      </c>
      <c r="T69" s="62" t="s">
        <v>96</v>
      </c>
      <c r="U69" s="8" t="s">
        <v>94</v>
      </c>
      <c r="V69" s="21" t="s">
        <v>330</v>
      </c>
      <c r="W69" s="10" t="s">
        <v>331</v>
      </c>
      <c r="X69" s="16" t="s">
        <v>99</v>
      </c>
      <c r="Y69" s="16" t="s">
        <v>99</v>
      </c>
      <c r="Z69" s="8">
        <v>5</v>
      </c>
      <c r="AA69" s="8">
        <v>1</v>
      </c>
      <c r="AB69" s="8">
        <v>3</v>
      </c>
      <c r="AC69" s="8">
        <v>1</v>
      </c>
      <c r="AD69" s="8">
        <v>1</v>
      </c>
      <c r="AE69" s="12">
        <f t="shared" si="227"/>
        <v>2.6999999999999997</v>
      </c>
      <c r="AF69" s="8">
        <v>4</v>
      </c>
      <c r="AG69" s="8">
        <v>4</v>
      </c>
      <c r="AH69" s="12">
        <f t="shared" si="228"/>
        <v>4</v>
      </c>
      <c r="AI69" s="3">
        <f t="shared" si="229"/>
        <v>10.799999999999999</v>
      </c>
      <c r="AJ69" s="13" t="str">
        <f t="shared" si="230"/>
        <v>M</v>
      </c>
      <c r="AK69" s="10" t="s">
        <v>100</v>
      </c>
      <c r="AL69" s="8">
        <v>1</v>
      </c>
      <c r="AM69" s="67" t="s">
        <v>301</v>
      </c>
      <c r="AN69" s="62">
        <v>2</v>
      </c>
      <c r="AO69" s="67" t="s">
        <v>291</v>
      </c>
      <c r="AP69" s="62">
        <v>2</v>
      </c>
      <c r="AQ69" s="67" t="s">
        <v>332</v>
      </c>
      <c r="AR69" s="62">
        <v>2</v>
      </c>
      <c r="AS69" s="8">
        <f t="shared" si="231"/>
        <v>7</v>
      </c>
      <c r="AT69" s="13" t="str">
        <f t="shared" si="232"/>
        <v>80%</v>
      </c>
      <c r="AU69" s="15">
        <f t="shared" si="233"/>
        <v>2.16</v>
      </c>
      <c r="AV69" s="13" t="str">
        <f t="shared" si="234"/>
        <v>B</v>
      </c>
      <c r="AW69" s="13" t="s">
        <v>104</v>
      </c>
      <c r="AX69" s="16" t="s">
        <v>99</v>
      </c>
      <c r="AY69" s="16" t="s">
        <v>99</v>
      </c>
      <c r="AZ69" s="16" t="s">
        <v>99</v>
      </c>
      <c r="BA69" s="16" t="s">
        <v>99</v>
      </c>
      <c r="BB69" s="16" t="s">
        <v>99</v>
      </c>
      <c r="BC69" s="16" t="s">
        <v>99</v>
      </c>
      <c r="BD69" s="16" t="s">
        <v>99</v>
      </c>
      <c r="BE69" s="16" t="s">
        <v>99</v>
      </c>
    </row>
    <row r="70" spans="1:57" ht="279.60000000000002" customHeight="1">
      <c r="A70" s="4">
        <v>38</v>
      </c>
      <c r="B70" s="1" t="s">
        <v>333</v>
      </c>
      <c r="C70" s="2" t="s">
        <v>334</v>
      </c>
      <c r="D70" s="62" t="s">
        <v>92</v>
      </c>
      <c r="E70" s="63" t="s">
        <v>99</v>
      </c>
      <c r="F70" s="62" t="s">
        <v>92</v>
      </c>
      <c r="G70" s="63" t="s">
        <v>99</v>
      </c>
      <c r="H70" s="63" t="s">
        <v>99</v>
      </c>
      <c r="I70" s="63" t="s">
        <v>99</v>
      </c>
      <c r="J70" s="63" t="s">
        <v>99</v>
      </c>
      <c r="K70" s="63" t="s">
        <v>99</v>
      </c>
      <c r="L70" s="63" t="s">
        <v>99</v>
      </c>
      <c r="M70" s="63" t="s">
        <v>99</v>
      </c>
      <c r="N70" s="25" t="s">
        <v>335</v>
      </c>
      <c r="O70" s="2" t="s">
        <v>96</v>
      </c>
      <c r="P70" s="2" t="s">
        <v>263</v>
      </c>
      <c r="Q70" s="2" t="s">
        <v>336</v>
      </c>
      <c r="R70" s="25" t="s">
        <v>151</v>
      </c>
      <c r="S70" s="26" t="s">
        <v>96</v>
      </c>
      <c r="T70" s="26" t="s">
        <v>96</v>
      </c>
      <c r="U70" s="8" t="s">
        <v>94</v>
      </c>
      <c r="V70" s="23" t="s">
        <v>97</v>
      </c>
      <c r="W70" s="23" t="s">
        <v>337</v>
      </c>
      <c r="X70" s="16" t="s">
        <v>99</v>
      </c>
      <c r="Y70" s="16" t="s">
        <v>99</v>
      </c>
      <c r="Z70" s="8">
        <v>5</v>
      </c>
      <c r="AA70" s="8">
        <v>5</v>
      </c>
      <c r="AB70" s="8">
        <v>3</v>
      </c>
      <c r="AC70" s="8">
        <v>1</v>
      </c>
      <c r="AD70" s="8">
        <v>3</v>
      </c>
      <c r="AE70" s="12">
        <f t="shared" si="227"/>
        <v>3.6000000000000005</v>
      </c>
      <c r="AF70" s="8">
        <v>5</v>
      </c>
      <c r="AG70" s="8">
        <v>5</v>
      </c>
      <c r="AH70" s="12">
        <f t="shared" si="228"/>
        <v>5</v>
      </c>
      <c r="AI70" s="3">
        <f t="shared" si="229"/>
        <v>18.000000000000004</v>
      </c>
      <c r="AJ70" s="13" t="str">
        <f t="shared" si="230"/>
        <v>A</v>
      </c>
      <c r="AK70" s="10" t="s">
        <v>100</v>
      </c>
      <c r="AL70" s="8">
        <v>1</v>
      </c>
      <c r="AM70" s="67" t="s">
        <v>338</v>
      </c>
      <c r="AN70" s="62">
        <v>2</v>
      </c>
      <c r="AO70" s="67" t="s">
        <v>339</v>
      </c>
      <c r="AP70" s="62">
        <v>2</v>
      </c>
      <c r="AQ70" s="67" t="s">
        <v>340</v>
      </c>
      <c r="AR70" s="62">
        <v>2</v>
      </c>
      <c r="AS70" s="8">
        <f t="shared" si="231"/>
        <v>7</v>
      </c>
      <c r="AT70" s="13" t="str">
        <f t="shared" si="232"/>
        <v>80%</v>
      </c>
      <c r="AU70" s="15">
        <f t="shared" si="233"/>
        <v>3.5999999999999996</v>
      </c>
      <c r="AV70" s="13" t="str">
        <f t="shared" si="234"/>
        <v>B</v>
      </c>
      <c r="AW70" s="13" t="s">
        <v>104</v>
      </c>
      <c r="AX70" s="16" t="s">
        <v>99</v>
      </c>
      <c r="AY70" s="16" t="s">
        <v>99</v>
      </c>
      <c r="AZ70" s="16" t="s">
        <v>99</v>
      </c>
      <c r="BA70" s="16" t="s">
        <v>99</v>
      </c>
      <c r="BB70" s="16" t="s">
        <v>99</v>
      </c>
      <c r="BC70" s="16" t="s">
        <v>99</v>
      </c>
      <c r="BD70" s="16" t="s">
        <v>99</v>
      </c>
      <c r="BE70" s="16" t="s">
        <v>99</v>
      </c>
    </row>
    <row r="71" spans="1:57" ht="275.45" customHeight="1">
      <c r="A71" s="4">
        <v>39</v>
      </c>
      <c r="B71" s="1" t="s">
        <v>333</v>
      </c>
      <c r="C71" s="2" t="s">
        <v>341</v>
      </c>
      <c r="D71" s="62" t="s">
        <v>92</v>
      </c>
      <c r="E71" s="63" t="s">
        <v>99</v>
      </c>
      <c r="F71" s="62" t="s">
        <v>92</v>
      </c>
      <c r="G71" s="63" t="s">
        <v>99</v>
      </c>
      <c r="H71" s="63" t="s">
        <v>99</v>
      </c>
      <c r="I71" s="63" t="s">
        <v>99</v>
      </c>
      <c r="J71" s="63" t="s">
        <v>99</v>
      </c>
      <c r="K71" s="63" t="s">
        <v>99</v>
      </c>
      <c r="L71" s="63" t="s">
        <v>99</v>
      </c>
      <c r="M71" s="63" t="s">
        <v>99</v>
      </c>
      <c r="N71" s="25" t="s">
        <v>335</v>
      </c>
      <c r="O71" s="2" t="s">
        <v>96</v>
      </c>
      <c r="P71" s="2" t="s">
        <v>263</v>
      </c>
      <c r="Q71" s="2" t="s">
        <v>336</v>
      </c>
      <c r="R71" s="25" t="s">
        <v>151</v>
      </c>
      <c r="S71" s="26" t="s">
        <v>96</v>
      </c>
      <c r="T71" s="26" t="s">
        <v>96</v>
      </c>
      <c r="U71" s="8" t="s">
        <v>94</v>
      </c>
      <c r="V71" s="23" t="s">
        <v>97</v>
      </c>
      <c r="W71" s="23" t="s">
        <v>342</v>
      </c>
      <c r="X71" s="16" t="s">
        <v>99</v>
      </c>
      <c r="Y71" s="16" t="s">
        <v>99</v>
      </c>
      <c r="Z71" s="8">
        <v>5</v>
      </c>
      <c r="AA71" s="8">
        <v>5</v>
      </c>
      <c r="AB71" s="8">
        <v>3</v>
      </c>
      <c r="AC71" s="8">
        <v>1</v>
      </c>
      <c r="AD71" s="8">
        <v>3</v>
      </c>
      <c r="AE71" s="12">
        <f t="shared" si="227"/>
        <v>3.6000000000000005</v>
      </c>
      <c r="AF71" s="8">
        <v>5</v>
      </c>
      <c r="AG71" s="8">
        <v>5</v>
      </c>
      <c r="AH71" s="12">
        <f t="shared" si="228"/>
        <v>5</v>
      </c>
      <c r="AI71" s="3">
        <f t="shared" si="229"/>
        <v>18.000000000000004</v>
      </c>
      <c r="AJ71" s="13" t="str">
        <f t="shared" si="230"/>
        <v>A</v>
      </c>
      <c r="AK71" s="10" t="s">
        <v>100</v>
      </c>
      <c r="AL71" s="8">
        <v>1</v>
      </c>
      <c r="AM71" s="67" t="s">
        <v>338</v>
      </c>
      <c r="AN71" s="62">
        <v>2</v>
      </c>
      <c r="AO71" s="67" t="s">
        <v>339</v>
      </c>
      <c r="AP71" s="62">
        <v>2</v>
      </c>
      <c r="AQ71" s="67" t="s">
        <v>343</v>
      </c>
      <c r="AR71" s="62">
        <v>2</v>
      </c>
      <c r="AS71" s="8">
        <f t="shared" si="231"/>
        <v>7</v>
      </c>
      <c r="AT71" s="13" t="str">
        <f t="shared" si="232"/>
        <v>80%</v>
      </c>
      <c r="AU71" s="15">
        <f t="shared" si="233"/>
        <v>3.5999999999999996</v>
      </c>
      <c r="AV71" s="13" t="str">
        <f t="shared" si="234"/>
        <v>B</v>
      </c>
      <c r="AW71" s="13" t="s">
        <v>104</v>
      </c>
      <c r="AX71" s="16" t="s">
        <v>99</v>
      </c>
      <c r="AY71" s="16" t="s">
        <v>99</v>
      </c>
      <c r="AZ71" s="16" t="s">
        <v>99</v>
      </c>
      <c r="BA71" s="16" t="s">
        <v>99</v>
      </c>
      <c r="BB71" s="16" t="s">
        <v>99</v>
      </c>
      <c r="BC71" s="16" t="s">
        <v>99</v>
      </c>
      <c r="BD71" s="16" t="s">
        <v>99</v>
      </c>
      <c r="BE71" s="16" t="s">
        <v>99</v>
      </c>
    </row>
    <row r="72" spans="1:57" ht="272.45" customHeight="1">
      <c r="A72" s="4">
        <v>40</v>
      </c>
      <c r="B72" s="1" t="s">
        <v>333</v>
      </c>
      <c r="C72" s="2" t="s">
        <v>344</v>
      </c>
      <c r="D72" s="62" t="s">
        <v>92</v>
      </c>
      <c r="E72" s="63" t="s">
        <v>99</v>
      </c>
      <c r="F72" s="62" t="s">
        <v>92</v>
      </c>
      <c r="G72" s="63" t="s">
        <v>99</v>
      </c>
      <c r="H72" s="63" t="s">
        <v>99</v>
      </c>
      <c r="I72" s="63" t="s">
        <v>99</v>
      </c>
      <c r="J72" s="63" t="s">
        <v>99</v>
      </c>
      <c r="K72" s="63" t="s">
        <v>99</v>
      </c>
      <c r="L72" s="63" t="s">
        <v>99</v>
      </c>
      <c r="M72" s="63" t="s">
        <v>99</v>
      </c>
      <c r="N72" s="25" t="s">
        <v>335</v>
      </c>
      <c r="O72" s="2" t="s">
        <v>96</v>
      </c>
      <c r="P72" s="2" t="s">
        <v>263</v>
      </c>
      <c r="Q72" s="2" t="s">
        <v>336</v>
      </c>
      <c r="R72" s="25" t="s">
        <v>151</v>
      </c>
      <c r="S72" s="26" t="s">
        <v>96</v>
      </c>
      <c r="T72" s="26" t="s">
        <v>96</v>
      </c>
      <c r="U72" s="8" t="s">
        <v>94</v>
      </c>
      <c r="V72" s="23" t="s">
        <v>97</v>
      </c>
      <c r="W72" s="23" t="s">
        <v>345</v>
      </c>
      <c r="X72" s="16" t="s">
        <v>99</v>
      </c>
      <c r="Y72" s="16" t="s">
        <v>99</v>
      </c>
      <c r="Z72" s="8">
        <v>5</v>
      </c>
      <c r="AA72" s="8">
        <v>5</v>
      </c>
      <c r="AB72" s="8">
        <v>3</v>
      </c>
      <c r="AC72" s="8">
        <v>1</v>
      </c>
      <c r="AD72" s="8">
        <v>3</v>
      </c>
      <c r="AE72" s="12">
        <f t="shared" si="227"/>
        <v>3.6000000000000005</v>
      </c>
      <c r="AF72" s="8">
        <v>5</v>
      </c>
      <c r="AG72" s="8">
        <v>5</v>
      </c>
      <c r="AH72" s="12">
        <f t="shared" si="228"/>
        <v>5</v>
      </c>
      <c r="AI72" s="3">
        <f t="shared" si="229"/>
        <v>18.000000000000004</v>
      </c>
      <c r="AJ72" s="13" t="str">
        <f t="shared" si="230"/>
        <v>A</v>
      </c>
      <c r="AK72" s="10" t="s">
        <v>100</v>
      </c>
      <c r="AL72" s="8">
        <v>1</v>
      </c>
      <c r="AM72" s="67" t="s">
        <v>338</v>
      </c>
      <c r="AN72" s="62">
        <v>2</v>
      </c>
      <c r="AO72" s="67" t="s">
        <v>339</v>
      </c>
      <c r="AP72" s="62">
        <v>2</v>
      </c>
      <c r="AQ72" s="67" t="s">
        <v>346</v>
      </c>
      <c r="AR72" s="62">
        <v>2</v>
      </c>
      <c r="AS72" s="8">
        <f t="shared" si="231"/>
        <v>7</v>
      </c>
      <c r="AT72" s="13" t="str">
        <f t="shared" si="232"/>
        <v>80%</v>
      </c>
      <c r="AU72" s="15">
        <f t="shared" si="233"/>
        <v>3.5999999999999996</v>
      </c>
      <c r="AV72" s="13" t="str">
        <f t="shared" si="234"/>
        <v>B</v>
      </c>
      <c r="AW72" s="13" t="s">
        <v>104</v>
      </c>
      <c r="AX72" s="16" t="s">
        <v>99</v>
      </c>
      <c r="AY72" s="16" t="s">
        <v>99</v>
      </c>
      <c r="AZ72" s="16" t="s">
        <v>99</v>
      </c>
      <c r="BA72" s="16" t="s">
        <v>99</v>
      </c>
      <c r="BB72" s="16" t="s">
        <v>99</v>
      </c>
      <c r="BC72" s="16" t="s">
        <v>99</v>
      </c>
      <c r="BD72" s="16" t="s">
        <v>99</v>
      </c>
      <c r="BE72" s="16" t="s">
        <v>99</v>
      </c>
    </row>
    <row r="73" spans="1:57" ht="273.60000000000002" customHeight="1">
      <c r="A73" s="4">
        <v>41</v>
      </c>
      <c r="B73" s="1" t="s">
        <v>333</v>
      </c>
      <c r="C73" s="2" t="s">
        <v>347</v>
      </c>
      <c r="D73" s="62" t="s">
        <v>92</v>
      </c>
      <c r="E73" s="63" t="s">
        <v>99</v>
      </c>
      <c r="F73" s="62" t="s">
        <v>92</v>
      </c>
      <c r="G73" s="63" t="s">
        <v>99</v>
      </c>
      <c r="H73" s="63" t="s">
        <v>99</v>
      </c>
      <c r="I73" s="63" t="s">
        <v>99</v>
      </c>
      <c r="J73" s="63" t="s">
        <v>99</v>
      </c>
      <c r="K73" s="63" t="s">
        <v>99</v>
      </c>
      <c r="L73" s="63" t="s">
        <v>99</v>
      </c>
      <c r="M73" s="63" t="s">
        <v>99</v>
      </c>
      <c r="N73" s="25" t="s">
        <v>335</v>
      </c>
      <c r="O73" s="2" t="s">
        <v>96</v>
      </c>
      <c r="P73" s="2" t="s">
        <v>263</v>
      </c>
      <c r="Q73" s="2" t="s">
        <v>94</v>
      </c>
      <c r="R73" s="25" t="s">
        <v>151</v>
      </c>
      <c r="S73" s="26" t="s">
        <v>96</v>
      </c>
      <c r="T73" s="26" t="s">
        <v>96</v>
      </c>
      <c r="U73" s="8" t="s">
        <v>94</v>
      </c>
      <c r="V73" s="23" t="s">
        <v>97</v>
      </c>
      <c r="W73" s="23" t="s">
        <v>348</v>
      </c>
      <c r="X73" s="16" t="s">
        <v>99</v>
      </c>
      <c r="Y73" s="16" t="s">
        <v>99</v>
      </c>
      <c r="Z73" s="8">
        <v>5</v>
      </c>
      <c r="AA73" s="8">
        <v>5</v>
      </c>
      <c r="AB73" s="8">
        <v>3</v>
      </c>
      <c r="AC73" s="8">
        <v>1</v>
      </c>
      <c r="AD73" s="8">
        <v>3</v>
      </c>
      <c r="AE73" s="12">
        <f t="shared" si="227"/>
        <v>3.6000000000000005</v>
      </c>
      <c r="AF73" s="8">
        <v>5</v>
      </c>
      <c r="AG73" s="8">
        <v>5</v>
      </c>
      <c r="AH73" s="12">
        <f t="shared" si="228"/>
        <v>5</v>
      </c>
      <c r="AI73" s="3">
        <f t="shared" si="229"/>
        <v>18.000000000000004</v>
      </c>
      <c r="AJ73" s="13" t="str">
        <f t="shared" si="230"/>
        <v>A</v>
      </c>
      <c r="AK73" s="10" t="s">
        <v>100</v>
      </c>
      <c r="AL73" s="8">
        <v>1</v>
      </c>
      <c r="AM73" s="67" t="s">
        <v>338</v>
      </c>
      <c r="AN73" s="62">
        <v>2</v>
      </c>
      <c r="AO73" s="67" t="s">
        <v>339</v>
      </c>
      <c r="AP73" s="62">
        <v>2</v>
      </c>
      <c r="AQ73" s="67" t="s">
        <v>349</v>
      </c>
      <c r="AR73" s="62">
        <v>2</v>
      </c>
      <c r="AS73" s="8">
        <f t="shared" si="231"/>
        <v>7</v>
      </c>
      <c r="AT73" s="13" t="str">
        <f t="shared" si="232"/>
        <v>80%</v>
      </c>
      <c r="AU73" s="15">
        <f t="shared" si="233"/>
        <v>3.5999999999999996</v>
      </c>
      <c r="AV73" s="13" t="str">
        <f t="shared" si="234"/>
        <v>B</v>
      </c>
      <c r="AW73" s="13" t="s">
        <v>104</v>
      </c>
      <c r="AX73" s="16" t="s">
        <v>99</v>
      </c>
      <c r="AY73" s="16" t="s">
        <v>99</v>
      </c>
      <c r="AZ73" s="16" t="s">
        <v>99</v>
      </c>
      <c r="BA73" s="16" t="s">
        <v>99</v>
      </c>
      <c r="BB73" s="16" t="s">
        <v>99</v>
      </c>
      <c r="BC73" s="16" t="s">
        <v>99</v>
      </c>
      <c r="BD73" s="16" t="s">
        <v>99</v>
      </c>
      <c r="BE73" s="16" t="s">
        <v>99</v>
      </c>
    </row>
    <row r="74" spans="1:57" ht="273" customHeight="1">
      <c r="A74" s="4">
        <v>42</v>
      </c>
      <c r="B74" s="1" t="s">
        <v>350</v>
      </c>
      <c r="C74" s="2" t="s">
        <v>351</v>
      </c>
      <c r="D74" s="62" t="s">
        <v>92</v>
      </c>
      <c r="E74" s="62" t="s">
        <v>92</v>
      </c>
      <c r="F74" s="62" t="s">
        <v>92</v>
      </c>
      <c r="G74" s="62" t="s">
        <v>92</v>
      </c>
      <c r="H74" s="62" t="s">
        <v>92</v>
      </c>
      <c r="I74" s="62" t="s">
        <v>92</v>
      </c>
      <c r="J74" s="62" t="s">
        <v>92</v>
      </c>
      <c r="K74" s="62" t="s">
        <v>92</v>
      </c>
      <c r="L74" s="62" t="s">
        <v>92</v>
      </c>
      <c r="M74" s="62" t="s">
        <v>92</v>
      </c>
      <c r="N74" s="25" t="s">
        <v>352</v>
      </c>
      <c r="O74" s="2" t="s">
        <v>225</v>
      </c>
      <c r="P74" s="2" t="s">
        <v>181</v>
      </c>
      <c r="Q74" s="2" t="s">
        <v>353</v>
      </c>
      <c r="R74" s="25" t="s">
        <v>151</v>
      </c>
      <c r="S74" s="26" t="s">
        <v>96</v>
      </c>
      <c r="T74" s="26" t="s">
        <v>96</v>
      </c>
      <c r="U74" s="8" t="s">
        <v>94</v>
      </c>
      <c r="V74" s="23" t="s">
        <v>97</v>
      </c>
      <c r="W74" s="23" t="s">
        <v>354</v>
      </c>
      <c r="X74" s="16" t="s">
        <v>99</v>
      </c>
      <c r="Y74" s="16" t="s">
        <v>99</v>
      </c>
      <c r="Z74" s="8">
        <v>3</v>
      </c>
      <c r="AA74" s="8">
        <v>3</v>
      </c>
      <c r="AB74" s="8">
        <v>3</v>
      </c>
      <c r="AC74" s="8">
        <v>1</v>
      </c>
      <c r="AD74" s="8">
        <v>5</v>
      </c>
      <c r="AE74" s="12">
        <f t="shared" si="227"/>
        <v>2.9</v>
      </c>
      <c r="AF74" s="8">
        <v>4</v>
      </c>
      <c r="AG74" s="8">
        <v>4</v>
      </c>
      <c r="AH74" s="12">
        <f t="shared" si="228"/>
        <v>4</v>
      </c>
      <c r="AI74" s="3">
        <f t="shared" si="229"/>
        <v>11.6</v>
      </c>
      <c r="AJ74" s="13" t="str">
        <f t="shared" si="230"/>
        <v>M</v>
      </c>
      <c r="AK74" s="10" t="s">
        <v>100</v>
      </c>
      <c r="AL74" s="8">
        <v>1</v>
      </c>
      <c r="AM74" s="67" t="s">
        <v>355</v>
      </c>
      <c r="AN74" s="62">
        <v>1</v>
      </c>
      <c r="AO74" s="67" t="s">
        <v>356</v>
      </c>
      <c r="AP74" s="62">
        <v>1</v>
      </c>
      <c r="AQ74" s="67" t="s">
        <v>357</v>
      </c>
      <c r="AR74" s="62">
        <v>1</v>
      </c>
      <c r="AS74" s="8">
        <f t="shared" si="231"/>
        <v>4</v>
      </c>
      <c r="AT74" s="13" t="str">
        <f t="shared" si="232"/>
        <v>50%</v>
      </c>
      <c r="AU74" s="15">
        <f t="shared" si="233"/>
        <v>5.8</v>
      </c>
      <c r="AV74" s="13" t="str">
        <f t="shared" si="234"/>
        <v>M</v>
      </c>
      <c r="AW74" s="13" t="s">
        <v>156</v>
      </c>
      <c r="AX74" s="14" t="s">
        <v>157</v>
      </c>
      <c r="AY74" s="17" t="s">
        <v>99</v>
      </c>
      <c r="AZ74" s="14" t="s">
        <v>158</v>
      </c>
      <c r="BA74" s="14" t="s">
        <v>159</v>
      </c>
      <c r="BB74" s="14" t="s">
        <v>160</v>
      </c>
      <c r="BC74" s="14" t="s">
        <v>161</v>
      </c>
      <c r="BD74" s="14" t="s">
        <v>162</v>
      </c>
      <c r="BE74" s="14" t="s">
        <v>163</v>
      </c>
    </row>
    <row r="75" spans="1:57" ht="306.60000000000002" customHeight="1">
      <c r="A75" s="4">
        <v>43</v>
      </c>
      <c r="B75" s="1" t="s">
        <v>358</v>
      </c>
      <c r="C75" s="2" t="s">
        <v>359</v>
      </c>
      <c r="D75" s="62" t="s">
        <v>92</v>
      </c>
      <c r="E75" s="62" t="s">
        <v>92</v>
      </c>
      <c r="F75" s="62" t="s">
        <v>92</v>
      </c>
      <c r="G75" s="62" t="s">
        <v>92</v>
      </c>
      <c r="H75" s="62" t="s">
        <v>92</v>
      </c>
      <c r="I75" s="62" t="s">
        <v>92</v>
      </c>
      <c r="J75" s="62" t="s">
        <v>92</v>
      </c>
      <c r="K75" s="62" t="s">
        <v>92</v>
      </c>
      <c r="L75" s="62" t="s">
        <v>92</v>
      </c>
      <c r="M75" s="62" t="s">
        <v>92</v>
      </c>
      <c r="N75" s="2" t="s">
        <v>360</v>
      </c>
      <c r="O75" s="25" t="s">
        <v>94</v>
      </c>
      <c r="P75" s="25" t="s">
        <v>95</v>
      </c>
      <c r="Q75" s="25" t="s">
        <v>94</v>
      </c>
      <c r="R75" s="12" t="s">
        <v>96</v>
      </c>
      <c r="S75" s="12" t="s">
        <v>96</v>
      </c>
      <c r="T75" s="26" t="s">
        <v>96</v>
      </c>
      <c r="U75" s="8" t="s">
        <v>94</v>
      </c>
      <c r="V75" s="23" t="s">
        <v>97</v>
      </c>
      <c r="W75" s="28" t="s">
        <v>361</v>
      </c>
      <c r="X75" s="16" t="s">
        <v>99</v>
      </c>
      <c r="Y75" s="16" t="s">
        <v>99</v>
      </c>
      <c r="Z75" s="8">
        <v>3</v>
      </c>
      <c r="AA75" s="8">
        <v>3</v>
      </c>
      <c r="AB75" s="8">
        <v>3</v>
      </c>
      <c r="AC75" s="8">
        <v>1</v>
      </c>
      <c r="AD75" s="8">
        <v>1</v>
      </c>
      <c r="AE75" s="12">
        <f t="shared" si="227"/>
        <v>2.2999999999999998</v>
      </c>
      <c r="AF75" s="8">
        <v>3</v>
      </c>
      <c r="AG75" s="8">
        <v>3</v>
      </c>
      <c r="AH75" s="12">
        <f t="shared" si="228"/>
        <v>3</v>
      </c>
      <c r="AI75" s="3">
        <f t="shared" si="229"/>
        <v>6.8999999999999995</v>
      </c>
      <c r="AJ75" s="13" t="str">
        <f t="shared" si="230"/>
        <v>M</v>
      </c>
      <c r="AK75" s="10" t="s">
        <v>100</v>
      </c>
      <c r="AL75" s="8">
        <v>1</v>
      </c>
      <c r="AM75" s="68" t="s">
        <v>362</v>
      </c>
      <c r="AN75" s="62">
        <v>1</v>
      </c>
      <c r="AO75" s="67" t="s">
        <v>363</v>
      </c>
      <c r="AP75" s="62">
        <v>2</v>
      </c>
      <c r="AQ75" s="67" t="s">
        <v>364</v>
      </c>
      <c r="AR75" s="62">
        <v>2</v>
      </c>
      <c r="AS75" s="8">
        <f t="shared" si="231"/>
        <v>6</v>
      </c>
      <c r="AT75" s="13" t="str">
        <f t="shared" si="232"/>
        <v>80%</v>
      </c>
      <c r="AU75" s="15">
        <f t="shared" si="233"/>
        <v>1.38</v>
      </c>
      <c r="AV75" s="13" t="str">
        <f t="shared" si="234"/>
        <v>R</v>
      </c>
      <c r="AW75" s="13" t="s">
        <v>104</v>
      </c>
      <c r="AX75" s="16" t="s">
        <v>99</v>
      </c>
      <c r="AY75" s="16" t="s">
        <v>99</v>
      </c>
      <c r="AZ75" s="16" t="s">
        <v>99</v>
      </c>
      <c r="BA75" s="16" t="s">
        <v>99</v>
      </c>
      <c r="BB75" s="16" t="s">
        <v>99</v>
      </c>
      <c r="BC75" s="16" t="s">
        <v>99</v>
      </c>
      <c r="BD75" s="16" t="s">
        <v>99</v>
      </c>
      <c r="BE75" s="16" t="s">
        <v>99</v>
      </c>
    </row>
    <row r="76" spans="1:57" s="82" customFormat="1" ht="306.60000000000002" customHeight="1">
      <c r="A76" s="69">
        <v>43</v>
      </c>
      <c r="B76" s="83" t="s">
        <v>358</v>
      </c>
      <c r="C76" s="71" t="s">
        <v>359</v>
      </c>
      <c r="D76" s="72" t="s">
        <v>92</v>
      </c>
      <c r="E76" s="72" t="s">
        <v>92</v>
      </c>
      <c r="F76" s="72" t="s">
        <v>92</v>
      </c>
      <c r="G76" s="72" t="s">
        <v>92</v>
      </c>
      <c r="H76" s="72" t="s">
        <v>92</v>
      </c>
      <c r="I76" s="72" t="s">
        <v>92</v>
      </c>
      <c r="J76" s="72" t="s">
        <v>92</v>
      </c>
      <c r="K76" s="72" t="s">
        <v>92</v>
      </c>
      <c r="L76" s="72" t="s">
        <v>92</v>
      </c>
      <c r="M76" s="72" t="s">
        <v>92</v>
      </c>
      <c r="N76" s="71" t="s">
        <v>360</v>
      </c>
      <c r="O76" s="98" t="s">
        <v>94</v>
      </c>
      <c r="P76" s="98" t="s">
        <v>95</v>
      </c>
      <c r="Q76" s="98" t="s">
        <v>94</v>
      </c>
      <c r="R76" s="73" t="s">
        <v>94</v>
      </c>
      <c r="S76" s="77" t="s">
        <v>96</v>
      </c>
      <c r="T76" s="73" t="s">
        <v>94</v>
      </c>
      <c r="U76" s="73" t="s">
        <v>94</v>
      </c>
      <c r="V76" s="94" t="s">
        <v>124</v>
      </c>
      <c r="W76" s="103" t="s">
        <v>365</v>
      </c>
      <c r="X76" s="76" t="s">
        <v>99</v>
      </c>
      <c r="Y76" s="76" t="s">
        <v>99</v>
      </c>
      <c r="Z76" s="73">
        <v>3</v>
      </c>
      <c r="AA76" s="73">
        <v>3</v>
      </c>
      <c r="AB76" s="73">
        <v>3</v>
      </c>
      <c r="AC76" s="73">
        <v>1</v>
      </c>
      <c r="AD76" s="73">
        <v>1</v>
      </c>
      <c r="AE76" s="77">
        <f t="shared" ref="AE76" si="242">(Z76*Z$1)+(AA76*AA$1)+(AB76*AB$1)+(AC76*AC$1)+(AD76*AD$1)</f>
        <v>2.2999999999999998</v>
      </c>
      <c r="AF76" s="73">
        <v>3</v>
      </c>
      <c r="AG76" s="73">
        <v>3</v>
      </c>
      <c r="AH76" s="77">
        <f t="shared" ref="AH76" si="243">(AF76*$AF$1)+(AG76*$AG$1)</f>
        <v>3</v>
      </c>
      <c r="AI76" s="78">
        <f t="shared" ref="AI76" si="244">AE76*AH76</f>
        <v>6.8999999999999995</v>
      </c>
      <c r="AJ76" s="79" t="str">
        <f t="shared" ref="AJ76" si="245">IF(AI76="","",IF(AI76&gt;16,"A",IF(AI76&gt;5,"M",IF(AI76&gt;2,"B","R"))))</f>
        <v>M</v>
      </c>
      <c r="AK76" s="75" t="s">
        <v>100</v>
      </c>
      <c r="AL76" s="73">
        <v>1</v>
      </c>
      <c r="AM76" s="104" t="s">
        <v>362</v>
      </c>
      <c r="AN76" s="72">
        <v>1</v>
      </c>
      <c r="AO76" s="80" t="s">
        <v>363</v>
      </c>
      <c r="AP76" s="72">
        <v>2</v>
      </c>
      <c r="AQ76" s="80" t="s">
        <v>364</v>
      </c>
      <c r="AR76" s="72">
        <v>2</v>
      </c>
      <c r="AS76" s="73">
        <f t="shared" ref="AS76" si="246">AL76+AN76+AP76+AR76</f>
        <v>6</v>
      </c>
      <c r="AT76" s="79" t="str">
        <f t="shared" ref="AT76" si="247">IF(AS76="","",IF(AS76=0,"0%",IF(AS76&lt;=4,"50%",IF(AS76&gt;4,"80%"))))</f>
        <v>80%</v>
      </c>
      <c r="AU76" s="81">
        <f t="shared" ref="AU76" si="248">AI76-(AI76*AT76)</f>
        <v>1.38</v>
      </c>
      <c r="AV76" s="79" t="str">
        <f t="shared" ref="AV76" si="249">IF(AU76="","",IF(AU76&gt;16,"A",IF(AU76&gt;5,"M",IF(AU76&gt;2,"B","R"))))</f>
        <v>R</v>
      </c>
      <c r="AW76" s="79" t="s">
        <v>104</v>
      </c>
      <c r="AX76" s="76" t="s">
        <v>99</v>
      </c>
      <c r="AY76" s="76" t="s">
        <v>99</v>
      </c>
      <c r="AZ76" s="76" t="s">
        <v>99</v>
      </c>
      <c r="BA76" s="76" t="s">
        <v>99</v>
      </c>
      <c r="BB76" s="76" t="s">
        <v>99</v>
      </c>
      <c r="BC76" s="76" t="s">
        <v>99</v>
      </c>
      <c r="BD76" s="76" t="s">
        <v>99</v>
      </c>
      <c r="BE76" s="76" t="s">
        <v>99</v>
      </c>
    </row>
    <row r="77" spans="1:57" ht="282" customHeight="1">
      <c r="A77" s="4">
        <v>44</v>
      </c>
      <c r="B77" s="1" t="s">
        <v>287</v>
      </c>
      <c r="C77" s="2" t="s">
        <v>366</v>
      </c>
      <c r="D77" s="62" t="s">
        <v>92</v>
      </c>
      <c r="E77" s="62" t="s">
        <v>92</v>
      </c>
      <c r="F77" s="62" t="s">
        <v>92</v>
      </c>
      <c r="G77" s="62" t="s">
        <v>92</v>
      </c>
      <c r="H77" s="62" t="s">
        <v>92</v>
      </c>
      <c r="I77" s="62" t="s">
        <v>92</v>
      </c>
      <c r="J77" s="62" t="s">
        <v>92</v>
      </c>
      <c r="K77" s="62" t="s">
        <v>92</v>
      </c>
      <c r="L77" s="62" t="s">
        <v>92</v>
      </c>
      <c r="M77" s="62" t="s">
        <v>92</v>
      </c>
      <c r="N77" s="2" t="s">
        <v>367</v>
      </c>
      <c r="O77" s="25" t="s">
        <v>94</v>
      </c>
      <c r="P77" s="25" t="s">
        <v>95</v>
      </c>
      <c r="Q77" s="25" t="s">
        <v>94</v>
      </c>
      <c r="R77" s="26" t="s">
        <v>96</v>
      </c>
      <c r="S77" s="12" t="s">
        <v>96</v>
      </c>
      <c r="T77" s="26" t="s">
        <v>96</v>
      </c>
      <c r="U77" s="8" t="s">
        <v>94</v>
      </c>
      <c r="V77" s="23" t="s">
        <v>97</v>
      </c>
      <c r="W77" s="10" t="s">
        <v>368</v>
      </c>
      <c r="X77" s="16" t="s">
        <v>99</v>
      </c>
      <c r="Y77" s="16" t="s">
        <v>99</v>
      </c>
      <c r="Z77" s="8">
        <v>3</v>
      </c>
      <c r="AA77" s="8">
        <v>1</v>
      </c>
      <c r="AB77" s="8">
        <v>3</v>
      </c>
      <c r="AC77" s="8">
        <v>1</v>
      </c>
      <c r="AD77" s="8">
        <v>1</v>
      </c>
      <c r="AE77" s="12">
        <f t="shared" si="227"/>
        <v>1.9999999999999996</v>
      </c>
      <c r="AF77" s="8">
        <v>3</v>
      </c>
      <c r="AG77" s="8">
        <v>3</v>
      </c>
      <c r="AH77" s="12">
        <f t="shared" si="228"/>
        <v>3</v>
      </c>
      <c r="AI77" s="3">
        <f t="shared" si="229"/>
        <v>5.9999999999999982</v>
      </c>
      <c r="AJ77" s="13" t="str">
        <f t="shared" si="230"/>
        <v>M</v>
      </c>
      <c r="AK77" s="10" t="s">
        <v>100</v>
      </c>
      <c r="AL77" s="8">
        <v>1</v>
      </c>
      <c r="AM77" s="68" t="s">
        <v>369</v>
      </c>
      <c r="AN77" s="62">
        <v>1</v>
      </c>
      <c r="AO77" s="67" t="s">
        <v>370</v>
      </c>
      <c r="AP77" s="62">
        <v>2</v>
      </c>
      <c r="AQ77" s="67" t="s">
        <v>371</v>
      </c>
      <c r="AR77" s="62">
        <v>2</v>
      </c>
      <c r="AS77" s="8">
        <f t="shared" si="231"/>
        <v>6</v>
      </c>
      <c r="AT77" s="13" t="str">
        <f t="shared" si="232"/>
        <v>80%</v>
      </c>
      <c r="AU77" s="15">
        <f t="shared" si="233"/>
        <v>1.1999999999999993</v>
      </c>
      <c r="AV77" s="13" t="str">
        <f t="shared" si="234"/>
        <v>R</v>
      </c>
      <c r="AW77" s="13" t="s">
        <v>104</v>
      </c>
      <c r="AX77" s="16" t="s">
        <v>99</v>
      </c>
      <c r="AY77" s="16" t="s">
        <v>99</v>
      </c>
      <c r="AZ77" s="16" t="s">
        <v>99</v>
      </c>
      <c r="BA77" s="16" t="s">
        <v>99</v>
      </c>
      <c r="BB77" s="16" t="s">
        <v>99</v>
      </c>
      <c r="BC77" s="16" t="s">
        <v>99</v>
      </c>
      <c r="BD77" s="16" t="s">
        <v>99</v>
      </c>
      <c r="BE77" s="16" t="s">
        <v>99</v>
      </c>
    </row>
    <row r="78" spans="1:57" ht="271.89999999999998" customHeight="1">
      <c r="A78" s="4">
        <v>45</v>
      </c>
      <c r="B78" s="1" t="s">
        <v>358</v>
      </c>
      <c r="C78" s="2" t="s">
        <v>372</v>
      </c>
      <c r="D78" s="62" t="s">
        <v>92</v>
      </c>
      <c r="E78" s="62" t="s">
        <v>92</v>
      </c>
      <c r="F78" s="62" t="s">
        <v>92</v>
      </c>
      <c r="G78" s="62" t="s">
        <v>92</v>
      </c>
      <c r="H78" s="62" t="s">
        <v>92</v>
      </c>
      <c r="I78" s="62" t="s">
        <v>92</v>
      </c>
      <c r="J78" s="62" t="s">
        <v>92</v>
      </c>
      <c r="K78" s="62" t="s">
        <v>92</v>
      </c>
      <c r="L78" s="62" t="s">
        <v>92</v>
      </c>
      <c r="M78" s="62" t="s">
        <v>92</v>
      </c>
      <c r="N78" s="2" t="s">
        <v>360</v>
      </c>
      <c r="O78" s="25" t="s">
        <v>94</v>
      </c>
      <c r="P78" s="25" t="s">
        <v>95</v>
      </c>
      <c r="Q78" s="25" t="s">
        <v>94</v>
      </c>
      <c r="R78" s="26" t="s">
        <v>96</v>
      </c>
      <c r="S78" s="12" t="s">
        <v>96</v>
      </c>
      <c r="T78" s="26" t="s">
        <v>96</v>
      </c>
      <c r="U78" s="8" t="s">
        <v>94</v>
      </c>
      <c r="V78" s="23" t="s">
        <v>97</v>
      </c>
      <c r="W78" s="28" t="s">
        <v>361</v>
      </c>
      <c r="X78" s="16" t="s">
        <v>99</v>
      </c>
      <c r="Y78" s="16" t="s">
        <v>99</v>
      </c>
      <c r="Z78" s="8">
        <v>3</v>
      </c>
      <c r="AA78" s="8">
        <v>3</v>
      </c>
      <c r="AB78" s="8">
        <v>3</v>
      </c>
      <c r="AC78" s="8">
        <v>1</v>
      </c>
      <c r="AD78" s="8">
        <v>1</v>
      </c>
      <c r="AE78" s="12">
        <f t="shared" si="227"/>
        <v>2.2999999999999998</v>
      </c>
      <c r="AF78" s="8">
        <v>3</v>
      </c>
      <c r="AG78" s="8">
        <v>3</v>
      </c>
      <c r="AH78" s="12">
        <f t="shared" si="228"/>
        <v>3</v>
      </c>
      <c r="AI78" s="3">
        <f t="shared" si="229"/>
        <v>6.8999999999999995</v>
      </c>
      <c r="AJ78" s="13" t="str">
        <f t="shared" si="230"/>
        <v>M</v>
      </c>
      <c r="AK78" s="10" t="s">
        <v>100</v>
      </c>
      <c r="AL78" s="8">
        <v>1</v>
      </c>
      <c r="AM78" s="68" t="s">
        <v>362</v>
      </c>
      <c r="AN78" s="62">
        <v>1</v>
      </c>
      <c r="AO78" s="67" t="s">
        <v>373</v>
      </c>
      <c r="AP78" s="62">
        <v>1</v>
      </c>
      <c r="AQ78" s="67" t="s">
        <v>374</v>
      </c>
      <c r="AR78" s="62">
        <v>2</v>
      </c>
      <c r="AS78" s="8">
        <f t="shared" si="231"/>
        <v>5</v>
      </c>
      <c r="AT78" s="13" t="str">
        <f t="shared" si="232"/>
        <v>80%</v>
      </c>
      <c r="AU78" s="15">
        <f t="shared" si="233"/>
        <v>1.38</v>
      </c>
      <c r="AV78" s="13" t="str">
        <f t="shared" si="234"/>
        <v>R</v>
      </c>
      <c r="AW78" s="13" t="s">
        <v>104</v>
      </c>
      <c r="AX78" s="16" t="s">
        <v>99</v>
      </c>
      <c r="AY78" s="16" t="s">
        <v>99</v>
      </c>
      <c r="AZ78" s="16" t="s">
        <v>99</v>
      </c>
      <c r="BA78" s="16" t="s">
        <v>99</v>
      </c>
      <c r="BB78" s="16" t="s">
        <v>99</v>
      </c>
      <c r="BC78" s="16" t="s">
        <v>99</v>
      </c>
      <c r="BD78" s="16" t="s">
        <v>99</v>
      </c>
      <c r="BE78" s="16" t="s">
        <v>99</v>
      </c>
    </row>
    <row r="79" spans="1:57" ht="269.45" customHeight="1">
      <c r="A79" s="4">
        <v>46</v>
      </c>
      <c r="B79" s="1" t="s">
        <v>358</v>
      </c>
      <c r="C79" s="2" t="s">
        <v>375</v>
      </c>
      <c r="D79" s="62" t="s">
        <v>92</v>
      </c>
      <c r="E79" s="62" t="s">
        <v>92</v>
      </c>
      <c r="F79" s="62" t="s">
        <v>92</v>
      </c>
      <c r="G79" s="62" t="s">
        <v>92</v>
      </c>
      <c r="H79" s="62" t="s">
        <v>92</v>
      </c>
      <c r="I79" s="62" t="s">
        <v>92</v>
      </c>
      <c r="J79" s="62" t="s">
        <v>92</v>
      </c>
      <c r="K79" s="62" t="s">
        <v>92</v>
      </c>
      <c r="L79" s="62" t="s">
        <v>92</v>
      </c>
      <c r="M79" s="62" t="s">
        <v>92</v>
      </c>
      <c r="N79" s="2" t="s">
        <v>360</v>
      </c>
      <c r="O79" s="25" t="s">
        <v>94</v>
      </c>
      <c r="P79" s="25" t="s">
        <v>95</v>
      </c>
      <c r="Q79" s="25" t="s">
        <v>94</v>
      </c>
      <c r="R79" s="26" t="s">
        <v>96</v>
      </c>
      <c r="S79" s="12" t="s">
        <v>96</v>
      </c>
      <c r="T79" s="26" t="s">
        <v>96</v>
      </c>
      <c r="U79" s="8" t="s">
        <v>94</v>
      </c>
      <c r="V79" s="23" t="s">
        <v>97</v>
      </c>
      <c r="W79" s="28" t="s">
        <v>361</v>
      </c>
      <c r="X79" s="16" t="s">
        <v>99</v>
      </c>
      <c r="Y79" s="16" t="s">
        <v>99</v>
      </c>
      <c r="Z79" s="8">
        <v>3</v>
      </c>
      <c r="AA79" s="8">
        <v>3</v>
      </c>
      <c r="AB79" s="8">
        <v>3</v>
      </c>
      <c r="AC79" s="8">
        <v>1</v>
      </c>
      <c r="AD79" s="8">
        <v>1</v>
      </c>
      <c r="AE79" s="12">
        <f t="shared" si="227"/>
        <v>2.2999999999999998</v>
      </c>
      <c r="AF79" s="8">
        <v>3</v>
      </c>
      <c r="AG79" s="8">
        <v>3</v>
      </c>
      <c r="AH79" s="12">
        <f t="shared" si="228"/>
        <v>3</v>
      </c>
      <c r="AI79" s="3">
        <f t="shared" si="229"/>
        <v>6.8999999999999995</v>
      </c>
      <c r="AJ79" s="13" t="str">
        <f t="shared" si="230"/>
        <v>M</v>
      </c>
      <c r="AK79" s="10" t="s">
        <v>100</v>
      </c>
      <c r="AL79" s="8">
        <v>1</v>
      </c>
      <c r="AM79" s="68" t="s">
        <v>362</v>
      </c>
      <c r="AN79" s="62">
        <v>1</v>
      </c>
      <c r="AO79" s="67" t="s">
        <v>373</v>
      </c>
      <c r="AP79" s="62">
        <v>1</v>
      </c>
      <c r="AQ79" s="67" t="s">
        <v>376</v>
      </c>
      <c r="AR79" s="62">
        <v>2</v>
      </c>
      <c r="AS79" s="8">
        <f t="shared" si="231"/>
        <v>5</v>
      </c>
      <c r="AT79" s="13" t="str">
        <f t="shared" si="232"/>
        <v>80%</v>
      </c>
      <c r="AU79" s="15">
        <f t="shared" si="233"/>
        <v>1.38</v>
      </c>
      <c r="AV79" s="13" t="str">
        <f t="shared" si="234"/>
        <v>R</v>
      </c>
      <c r="AW79" s="13" t="s">
        <v>104</v>
      </c>
      <c r="AX79" s="16" t="s">
        <v>99</v>
      </c>
      <c r="AY79" s="16" t="s">
        <v>99</v>
      </c>
      <c r="AZ79" s="16" t="s">
        <v>99</v>
      </c>
      <c r="BA79" s="16" t="s">
        <v>99</v>
      </c>
      <c r="BB79" s="16" t="s">
        <v>99</v>
      </c>
      <c r="BC79" s="16" t="s">
        <v>99</v>
      </c>
      <c r="BD79" s="16" t="s">
        <v>99</v>
      </c>
      <c r="BE79" s="16" t="s">
        <v>99</v>
      </c>
    </row>
    <row r="80" spans="1:57" ht="254.45" customHeight="1">
      <c r="A80" s="4">
        <v>47</v>
      </c>
      <c r="B80" s="1" t="s">
        <v>377</v>
      </c>
      <c r="C80" s="2" t="s">
        <v>378</v>
      </c>
      <c r="D80" s="62" t="s">
        <v>92</v>
      </c>
      <c r="E80" s="62" t="s">
        <v>92</v>
      </c>
      <c r="F80" s="62" t="s">
        <v>92</v>
      </c>
      <c r="G80" s="62" t="s">
        <v>92</v>
      </c>
      <c r="H80" s="62" t="s">
        <v>92</v>
      </c>
      <c r="I80" s="62" t="s">
        <v>92</v>
      </c>
      <c r="J80" s="62" t="s">
        <v>92</v>
      </c>
      <c r="K80" s="62" t="s">
        <v>92</v>
      </c>
      <c r="L80" s="62" t="s">
        <v>92</v>
      </c>
      <c r="M80" s="62" t="s">
        <v>92</v>
      </c>
      <c r="N80" s="2" t="s">
        <v>379</v>
      </c>
      <c r="O80" s="2" t="s">
        <v>94</v>
      </c>
      <c r="P80" s="2" t="s">
        <v>95</v>
      </c>
      <c r="Q80" s="2" t="s">
        <v>96</v>
      </c>
      <c r="R80" s="26" t="s">
        <v>96</v>
      </c>
      <c r="S80" s="12" t="s">
        <v>94</v>
      </c>
      <c r="T80" s="26" t="s">
        <v>96</v>
      </c>
      <c r="U80" s="8" t="s">
        <v>94</v>
      </c>
      <c r="V80" s="23" t="s">
        <v>380</v>
      </c>
      <c r="W80" s="29" t="s">
        <v>381</v>
      </c>
      <c r="X80" s="16" t="s">
        <v>99</v>
      </c>
      <c r="Y80" s="16" t="s">
        <v>99</v>
      </c>
      <c r="Z80" s="8">
        <v>1</v>
      </c>
      <c r="AA80" s="8">
        <v>5</v>
      </c>
      <c r="AB80" s="8">
        <v>3</v>
      </c>
      <c r="AC80" s="8">
        <v>1</v>
      </c>
      <c r="AD80" s="8">
        <v>1</v>
      </c>
      <c r="AE80" s="12">
        <f t="shared" si="227"/>
        <v>1.9</v>
      </c>
      <c r="AF80" s="8">
        <v>5</v>
      </c>
      <c r="AG80" s="8">
        <v>5</v>
      </c>
      <c r="AH80" s="12">
        <f t="shared" si="228"/>
        <v>5</v>
      </c>
      <c r="AI80" s="3">
        <f t="shared" si="229"/>
        <v>9.5</v>
      </c>
      <c r="AJ80" s="13" t="str">
        <f t="shared" si="230"/>
        <v>M</v>
      </c>
      <c r="AK80" s="10" t="s">
        <v>100</v>
      </c>
      <c r="AL80" s="8">
        <v>1</v>
      </c>
      <c r="AM80" s="67" t="s">
        <v>382</v>
      </c>
      <c r="AN80" s="62">
        <v>1</v>
      </c>
      <c r="AO80" s="67" t="s">
        <v>383</v>
      </c>
      <c r="AP80" s="62">
        <v>2</v>
      </c>
      <c r="AQ80" s="67" t="s">
        <v>384</v>
      </c>
      <c r="AR80" s="62">
        <v>1</v>
      </c>
      <c r="AS80" s="8">
        <f t="shared" si="231"/>
        <v>5</v>
      </c>
      <c r="AT80" s="13" t="str">
        <f t="shared" si="232"/>
        <v>80%</v>
      </c>
      <c r="AU80" s="15">
        <f t="shared" si="233"/>
        <v>1.8999999999999995</v>
      </c>
      <c r="AV80" s="13" t="str">
        <f t="shared" si="234"/>
        <v>R</v>
      </c>
      <c r="AW80" s="13" t="s">
        <v>104</v>
      </c>
      <c r="AX80" s="16" t="s">
        <v>99</v>
      </c>
      <c r="AY80" s="16" t="s">
        <v>99</v>
      </c>
      <c r="AZ80" s="16" t="s">
        <v>99</v>
      </c>
      <c r="BA80" s="16" t="s">
        <v>99</v>
      </c>
      <c r="BB80" s="16" t="s">
        <v>99</v>
      </c>
      <c r="BC80" s="16" t="s">
        <v>99</v>
      </c>
      <c r="BD80" s="16" t="s">
        <v>99</v>
      </c>
      <c r="BE80" s="16" t="s">
        <v>99</v>
      </c>
    </row>
    <row r="81" spans="1:57" ht="233.45" customHeight="1">
      <c r="A81" s="4">
        <v>48</v>
      </c>
      <c r="B81" s="1" t="s">
        <v>377</v>
      </c>
      <c r="C81" s="2" t="s">
        <v>385</v>
      </c>
      <c r="D81" s="62" t="s">
        <v>92</v>
      </c>
      <c r="E81" s="62" t="s">
        <v>92</v>
      </c>
      <c r="F81" s="62" t="s">
        <v>92</v>
      </c>
      <c r="G81" s="62" t="s">
        <v>92</v>
      </c>
      <c r="H81" s="62" t="s">
        <v>92</v>
      </c>
      <c r="I81" s="62" t="s">
        <v>92</v>
      </c>
      <c r="J81" s="62" t="s">
        <v>92</v>
      </c>
      <c r="K81" s="62" t="s">
        <v>92</v>
      </c>
      <c r="L81" s="62" t="s">
        <v>92</v>
      </c>
      <c r="M81" s="62" t="s">
        <v>92</v>
      </c>
      <c r="N81" s="25" t="s">
        <v>386</v>
      </c>
      <c r="O81" s="2" t="s">
        <v>96</v>
      </c>
      <c r="P81" s="2" t="s">
        <v>263</v>
      </c>
      <c r="Q81" s="2" t="s">
        <v>96</v>
      </c>
      <c r="R81" s="26" t="s">
        <v>96</v>
      </c>
      <c r="S81" s="12" t="s">
        <v>94</v>
      </c>
      <c r="T81" s="26" t="s">
        <v>96</v>
      </c>
      <c r="U81" s="8" t="s">
        <v>94</v>
      </c>
      <c r="V81" s="23" t="s">
        <v>380</v>
      </c>
      <c r="W81" s="28" t="s">
        <v>387</v>
      </c>
      <c r="X81" s="16" t="s">
        <v>99</v>
      </c>
      <c r="Y81" s="16" t="s">
        <v>99</v>
      </c>
      <c r="Z81" s="8">
        <v>5</v>
      </c>
      <c r="AA81" s="8">
        <v>5</v>
      </c>
      <c r="AB81" s="8">
        <v>3</v>
      </c>
      <c r="AC81" s="8">
        <v>1</v>
      </c>
      <c r="AD81" s="8">
        <v>3</v>
      </c>
      <c r="AE81" s="12">
        <f t="shared" si="227"/>
        <v>3.6000000000000005</v>
      </c>
      <c r="AF81" s="8">
        <v>5</v>
      </c>
      <c r="AG81" s="8">
        <v>5</v>
      </c>
      <c r="AH81" s="12">
        <f t="shared" si="228"/>
        <v>5</v>
      </c>
      <c r="AI81" s="3">
        <f t="shared" si="229"/>
        <v>18.000000000000004</v>
      </c>
      <c r="AJ81" s="13" t="str">
        <f t="shared" si="230"/>
        <v>A</v>
      </c>
      <c r="AK81" s="10" t="s">
        <v>100</v>
      </c>
      <c r="AL81" s="8">
        <v>1</v>
      </c>
      <c r="AM81" s="67" t="s">
        <v>388</v>
      </c>
      <c r="AN81" s="62">
        <v>2</v>
      </c>
      <c r="AO81" s="67" t="s">
        <v>389</v>
      </c>
      <c r="AP81" s="62">
        <v>2</v>
      </c>
      <c r="AQ81" s="67" t="s">
        <v>390</v>
      </c>
      <c r="AR81" s="62">
        <v>2</v>
      </c>
      <c r="AS81" s="8">
        <f t="shared" si="231"/>
        <v>7</v>
      </c>
      <c r="AT81" s="13" t="str">
        <f t="shared" si="232"/>
        <v>80%</v>
      </c>
      <c r="AU81" s="15">
        <f t="shared" si="233"/>
        <v>3.5999999999999996</v>
      </c>
      <c r="AV81" s="13" t="str">
        <f t="shared" si="234"/>
        <v>B</v>
      </c>
      <c r="AW81" s="13" t="s">
        <v>104</v>
      </c>
      <c r="AX81" s="16" t="s">
        <v>99</v>
      </c>
      <c r="AY81" s="16" t="s">
        <v>99</v>
      </c>
      <c r="AZ81" s="16" t="s">
        <v>99</v>
      </c>
      <c r="BA81" s="16" t="s">
        <v>99</v>
      </c>
      <c r="BB81" s="16" t="s">
        <v>99</v>
      </c>
      <c r="BC81" s="16" t="s">
        <v>99</v>
      </c>
      <c r="BD81" s="16" t="s">
        <v>99</v>
      </c>
      <c r="BE81" s="16" t="s">
        <v>99</v>
      </c>
    </row>
    <row r="82" spans="1:57" ht="225" customHeight="1">
      <c r="A82" s="4">
        <v>49</v>
      </c>
      <c r="B82" s="1" t="s">
        <v>377</v>
      </c>
      <c r="C82" s="2" t="s">
        <v>391</v>
      </c>
      <c r="D82" s="62" t="s">
        <v>92</v>
      </c>
      <c r="E82" s="62" t="s">
        <v>92</v>
      </c>
      <c r="F82" s="62" t="s">
        <v>92</v>
      </c>
      <c r="G82" s="62" t="s">
        <v>92</v>
      </c>
      <c r="H82" s="62" t="s">
        <v>92</v>
      </c>
      <c r="I82" s="62" t="s">
        <v>92</v>
      </c>
      <c r="J82" s="62" t="s">
        <v>92</v>
      </c>
      <c r="K82" s="62" t="s">
        <v>92</v>
      </c>
      <c r="L82" s="62" t="s">
        <v>92</v>
      </c>
      <c r="M82" s="62" t="s">
        <v>92</v>
      </c>
      <c r="N82" s="2" t="s">
        <v>392</v>
      </c>
      <c r="O82" s="2" t="s">
        <v>94</v>
      </c>
      <c r="P82" s="2" t="s">
        <v>95</v>
      </c>
      <c r="Q82" s="2" t="s">
        <v>96</v>
      </c>
      <c r="R82" s="26" t="s">
        <v>96</v>
      </c>
      <c r="S82" s="12" t="s">
        <v>94</v>
      </c>
      <c r="T82" s="26" t="s">
        <v>96</v>
      </c>
      <c r="U82" s="8" t="s">
        <v>94</v>
      </c>
      <c r="V82" s="23" t="s">
        <v>380</v>
      </c>
      <c r="W82" s="28" t="s">
        <v>393</v>
      </c>
      <c r="X82" s="16" t="s">
        <v>99</v>
      </c>
      <c r="Y82" s="16" t="s">
        <v>99</v>
      </c>
      <c r="Z82" s="8">
        <v>3</v>
      </c>
      <c r="AA82" s="8">
        <v>5</v>
      </c>
      <c r="AB82" s="8">
        <v>3</v>
      </c>
      <c r="AC82" s="8">
        <v>1</v>
      </c>
      <c r="AD82" s="8">
        <v>1</v>
      </c>
      <c r="AE82" s="12">
        <f t="shared" si="227"/>
        <v>2.6</v>
      </c>
      <c r="AF82" s="8">
        <v>5</v>
      </c>
      <c r="AG82" s="8">
        <v>5</v>
      </c>
      <c r="AH82" s="12">
        <f t="shared" si="228"/>
        <v>5</v>
      </c>
      <c r="AI82" s="3">
        <f t="shared" si="229"/>
        <v>13</v>
      </c>
      <c r="AJ82" s="13" t="str">
        <f t="shared" si="230"/>
        <v>M</v>
      </c>
      <c r="AK82" s="10" t="s">
        <v>100</v>
      </c>
      <c r="AL82" s="8">
        <v>1</v>
      </c>
      <c r="AM82" s="67" t="s">
        <v>394</v>
      </c>
      <c r="AN82" s="62">
        <v>1</v>
      </c>
      <c r="AO82" s="67" t="s">
        <v>383</v>
      </c>
      <c r="AP82" s="62">
        <v>2</v>
      </c>
      <c r="AQ82" s="67" t="s">
        <v>395</v>
      </c>
      <c r="AR82" s="62">
        <v>2</v>
      </c>
      <c r="AS82" s="8">
        <f t="shared" si="231"/>
        <v>6</v>
      </c>
      <c r="AT82" s="13" t="str">
        <f t="shared" si="232"/>
        <v>80%</v>
      </c>
      <c r="AU82" s="15">
        <f t="shared" si="233"/>
        <v>2.5999999999999996</v>
      </c>
      <c r="AV82" s="13" t="str">
        <f t="shared" si="234"/>
        <v>B</v>
      </c>
      <c r="AW82" s="13" t="s">
        <v>104</v>
      </c>
      <c r="AX82" s="16" t="s">
        <v>99</v>
      </c>
      <c r="AY82" s="16" t="s">
        <v>99</v>
      </c>
      <c r="AZ82" s="16" t="s">
        <v>99</v>
      </c>
      <c r="BA82" s="16" t="s">
        <v>99</v>
      </c>
      <c r="BB82" s="16" t="s">
        <v>99</v>
      </c>
      <c r="BC82" s="16" t="s">
        <v>99</v>
      </c>
      <c r="BD82" s="16" t="s">
        <v>99</v>
      </c>
      <c r="BE82" s="16" t="s">
        <v>99</v>
      </c>
    </row>
    <row r="83" spans="1:57" ht="231" customHeight="1">
      <c r="A83" s="4">
        <v>50</v>
      </c>
      <c r="B83" s="1" t="s">
        <v>377</v>
      </c>
      <c r="C83" s="2" t="s">
        <v>396</v>
      </c>
      <c r="D83" s="62" t="s">
        <v>92</v>
      </c>
      <c r="E83" s="62" t="s">
        <v>92</v>
      </c>
      <c r="F83" s="62" t="s">
        <v>92</v>
      </c>
      <c r="G83" s="62" t="s">
        <v>92</v>
      </c>
      <c r="H83" s="62" t="s">
        <v>92</v>
      </c>
      <c r="I83" s="62" t="s">
        <v>92</v>
      </c>
      <c r="J83" s="62" t="s">
        <v>92</v>
      </c>
      <c r="K83" s="62" t="s">
        <v>92</v>
      </c>
      <c r="L83" s="62" t="s">
        <v>92</v>
      </c>
      <c r="M83" s="62" t="s">
        <v>92</v>
      </c>
      <c r="N83" s="2" t="s">
        <v>397</v>
      </c>
      <c r="O83" s="2" t="s">
        <v>94</v>
      </c>
      <c r="P83" s="2" t="s">
        <v>95</v>
      </c>
      <c r="Q83" s="2" t="s">
        <v>96</v>
      </c>
      <c r="R83" s="26" t="s">
        <v>96</v>
      </c>
      <c r="S83" s="12" t="s">
        <v>94</v>
      </c>
      <c r="T83" s="26" t="s">
        <v>96</v>
      </c>
      <c r="U83" s="8" t="s">
        <v>94</v>
      </c>
      <c r="V83" s="23" t="s">
        <v>380</v>
      </c>
      <c r="W83" s="28" t="s">
        <v>398</v>
      </c>
      <c r="X83" s="16" t="s">
        <v>99</v>
      </c>
      <c r="Y83" s="16" t="s">
        <v>99</v>
      </c>
      <c r="Z83" s="8">
        <v>5</v>
      </c>
      <c r="AA83" s="8">
        <v>5</v>
      </c>
      <c r="AB83" s="8">
        <v>3</v>
      </c>
      <c r="AC83" s="8">
        <v>1</v>
      </c>
      <c r="AD83" s="8">
        <v>1</v>
      </c>
      <c r="AE83" s="12">
        <f t="shared" si="227"/>
        <v>3.3000000000000003</v>
      </c>
      <c r="AF83" s="8">
        <v>5</v>
      </c>
      <c r="AG83" s="8">
        <v>5</v>
      </c>
      <c r="AH83" s="12">
        <f t="shared" si="228"/>
        <v>5</v>
      </c>
      <c r="AI83" s="3">
        <f t="shared" si="229"/>
        <v>16.5</v>
      </c>
      <c r="AJ83" s="13" t="str">
        <f t="shared" si="230"/>
        <v>A</v>
      </c>
      <c r="AK83" s="10" t="s">
        <v>100</v>
      </c>
      <c r="AL83" s="8">
        <v>1</v>
      </c>
      <c r="AM83" s="67" t="s">
        <v>399</v>
      </c>
      <c r="AN83" s="62">
        <v>2</v>
      </c>
      <c r="AO83" s="67" t="s">
        <v>383</v>
      </c>
      <c r="AP83" s="62">
        <v>1</v>
      </c>
      <c r="AQ83" s="67" t="s">
        <v>400</v>
      </c>
      <c r="AR83" s="62">
        <v>2</v>
      </c>
      <c r="AS83" s="8">
        <f t="shared" si="231"/>
        <v>6</v>
      </c>
      <c r="AT83" s="13" t="str">
        <f t="shared" si="232"/>
        <v>80%</v>
      </c>
      <c r="AU83" s="15">
        <f t="shared" si="233"/>
        <v>3.2999999999999989</v>
      </c>
      <c r="AV83" s="13" t="str">
        <f t="shared" si="234"/>
        <v>B</v>
      </c>
      <c r="AW83" s="13" t="s">
        <v>104</v>
      </c>
      <c r="AX83" s="16" t="s">
        <v>99</v>
      </c>
      <c r="AY83" s="16" t="s">
        <v>99</v>
      </c>
      <c r="AZ83" s="16" t="s">
        <v>99</v>
      </c>
      <c r="BA83" s="16" t="s">
        <v>99</v>
      </c>
      <c r="BB83" s="16" t="s">
        <v>99</v>
      </c>
      <c r="BC83" s="16" t="s">
        <v>99</v>
      </c>
      <c r="BD83" s="16" t="s">
        <v>99</v>
      </c>
      <c r="BE83" s="16" t="s">
        <v>99</v>
      </c>
    </row>
    <row r="84" spans="1:57" ht="287.45" customHeight="1">
      <c r="A84" s="4">
        <v>51</v>
      </c>
      <c r="B84" s="3" t="s">
        <v>401</v>
      </c>
      <c r="C84" s="2" t="s">
        <v>402</v>
      </c>
      <c r="D84" s="62" t="s">
        <v>92</v>
      </c>
      <c r="E84" s="62" t="s">
        <v>92</v>
      </c>
      <c r="F84" s="62" t="s">
        <v>92</v>
      </c>
      <c r="G84" s="62" t="s">
        <v>92</v>
      </c>
      <c r="H84" s="62" t="s">
        <v>92</v>
      </c>
      <c r="I84" s="62" t="s">
        <v>92</v>
      </c>
      <c r="J84" s="62" t="s">
        <v>92</v>
      </c>
      <c r="K84" s="62" t="s">
        <v>92</v>
      </c>
      <c r="L84" s="62" t="s">
        <v>92</v>
      </c>
      <c r="M84" s="62" t="s">
        <v>92</v>
      </c>
      <c r="N84" s="25" t="s">
        <v>93</v>
      </c>
      <c r="O84" s="2" t="s">
        <v>94</v>
      </c>
      <c r="P84" s="2" t="s">
        <v>95</v>
      </c>
      <c r="Q84" s="2" t="s">
        <v>94</v>
      </c>
      <c r="R84" s="25" t="s">
        <v>151</v>
      </c>
      <c r="S84" s="26" t="s">
        <v>96</v>
      </c>
      <c r="T84" s="26" t="s">
        <v>96</v>
      </c>
      <c r="U84" s="8" t="s">
        <v>94</v>
      </c>
      <c r="V84" s="23" t="s">
        <v>97</v>
      </c>
      <c r="W84" s="27" t="s">
        <v>403</v>
      </c>
      <c r="X84" s="16" t="s">
        <v>99</v>
      </c>
      <c r="Y84" s="16" t="s">
        <v>99</v>
      </c>
      <c r="Z84" s="8">
        <v>1</v>
      </c>
      <c r="AA84" s="8">
        <v>1</v>
      </c>
      <c r="AB84" s="8">
        <v>3</v>
      </c>
      <c r="AC84" s="8">
        <v>1</v>
      </c>
      <c r="AD84" s="8">
        <v>1</v>
      </c>
      <c r="AE84" s="12">
        <f t="shared" si="227"/>
        <v>1.2999999999999998</v>
      </c>
      <c r="AF84" s="8">
        <v>3</v>
      </c>
      <c r="AG84" s="8">
        <v>3</v>
      </c>
      <c r="AH84" s="12">
        <f t="shared" si="228"/>
        <v>3</v>
      </c>
      <c r="AI84" s="3">
        <f t="shared" si="229"/>
        <v>3.8999999999999995</v>
      </c>
      <c r="AJ84" s="13" t="str">
        <f t="shared" si="230"/>
        <v>B</v>
      </c>
      <c r="AK84" s="10" t="s">
        <v>100</v>
      </c>
      <c r="AL84" s="8">
        <v>1</v>
      </c>
      <c r="AM84" s="67" t="s">
        <v>404</v>
      </c>
      <c r="AN84" s="62">
        <v>2</v>
      </c>
      <c r="AO84" s="67" t="s">
        <v>405</v>
      </c>
      <c r="AP84" s="62">
        <v>2</v>
      </c>
      <c r="AQ84" s="67" t="s">
        <v>406</v>
      </c>
      <c r="AR84" s="62">
        <v>2</v>
      </c>
      <c r="AS84" s="8">
        <f t="shared" si="231"/>
        <v>7</v>
      </c>
      <c r="AT84" s="13" t="str">
        <f t="shared" si="232"/>
        <v>80%</v>
      </c>
      <c r="AU84" s="15">
        <f t="shared" si="233"/>
        <v>0.7799999999999998</v>
      </c>
      <c r="AV84" s="13" t="str">
        <f t="shared" si="234"/>
        <v>R</v>
      </c>
      <c r="AW84" s="13" t="s">
        <v>104</v>
      </c>
      <c r="AX84" s="16" t="s">
        <v>99</v>
      </c>
      <c r="AY84" s="16" t="s">
        <v>99</v>
      </c>
      <c r="AZ84" s="16" t="s">
        <v>99</v>
      </c>
      <c r="BA84" s="16" t="s">
        <v>99</v>
      </c>
      <c r="BB84" s="16" t="s">
        <v>99</v>
      </c>
      <c r="BC84" s="16" t="s">
        <v>99</v>
      </c>
      <c r="BD84" s="16" t="s">
        <v>99</v>
      </c>
      <c r="BE84" s="16" t="s">
        <v>99</v>
      </c>
    </row>
    <row r="85" spans="1:57" s="82" customFormat="1" ht="287.45" customHeight="1">
      <c r="A85" s="69">
        <v>51</v>
      </c>
      <c r="B85" s="78" t="s">
        <v>401</v>
      </c>
      <c r="C85" s="71" t="s">
        <v>402</v>
      </c>
      <c r="D85" s="72" t="s">
        <v>92</v>
      </c>
      <c r="E85" s="72" t="s">
        <v>92</v>
      </c>
      <c r="F85" s="72" t="s">
        <v>92</v>
      </c>
      <c r="G85" s="72" t="s">
        <v>92</v>
      </c>
      <c r="H85" s="72" t="s">
        <v>92</v>
      </c>
      <c r="I85" s="72" t="s">
        <v>92</v>
      </c>
      <c r="J85" s="72" t="s">
        <v>92</v>
      </c>
      <c r="K85" s="72" t="s">
        <v>92</v>
      </c>
      <c r="L85" s="72" t="s">
        <v>92</v>
      </c>
      <c r="M85" s="72" t="s">
        <v>92</v>
      </c>
      <c r="N85" s="98" t="s">
        <v>93</v>
      </c>
      <c r="O85" s="71" t="s">
        <v>94</v>
      </c>
      <c r="P85" s="71" t="s">
        <v>95</v>
      </c>
      <c r="Q85" s="71" t="s">
        <v>94</v>
      </c>
      <c r="R85" s="73" t="s">
        <v>94</v>
      </c>
      <c r="S85" s="84" t="s">
        <v>96</v>
      </c>
      <c r="T85" s="73" t="s">
        <v>94</v>
      </c>
      <c r="U85" s="73" t="s">
        <v>94</v>
      </c>
      <c r="V85" s="94" t="s">
        <v>293</v>
      </c>
      <c r="W85" s="75" t="s">
        <v>407</v>
      </c>
      <c r="X85" s="76" t="s">
        <v>99</v>
      </c>
      <c r="Y85" s="76" t="s">
        <v>99</v>
      </c>
      <c r="Z85" s="73">
        <v>1</v>
      </c>
      <c r="AA85" s="73">
        <v>1</v>
      </c>
      <c r="AB85" s="73">
        <v>3</v>
      </c>
      <c r="AC85" s="73">
        <v>1</v>
      </c>
      <c r="AD85" s="73">
        <v>1</v>
      </c>
      <c r="AE85" s="77">
        <f t="shared" ref="AE85" si="250">(Z85*Z$1)+(AA85*AA$1)+(AB85*AB$1)+(AC85*AC$1)+(AD85*AD$1)</f>
        <v>1.2999999999999998</v>
      </c>
      <c r="AF85" s="73">
        <v>3</v>
      </c>
      <c r="AG85" s="73">
        <v>3</v>
      </c>
      <c r="AH85" s="77">
        <f t="shared" ref="AH85" si="251">(AF85*$AF$1)+(AG85*$AG$1)</f>
        <v>3</v>
      </c>
      <c r="AI85" s="78">
        <f t="shared" ref="AI85" si="252">AE85*AH85</f>
        <v>3.8999999999999995</v>
      </c>
      <c r="AJ85" s="79" t="str">
        <f t="shared" ref="AJ85" si="253">IF(AI85="","",IF(AI85&gt;16,"A",IF(AI85&gt;5,"M",IF(AI85&gt;2,"B","R"))))</f>
        <v>B</v>
      </c>
      <c r="AK85" s="75" t="s">
        <v>100</v>
      </c>
      <c r="AL85" s="73">
        <v>1</v>
      </c>
      <c r="AM85" s="80" t="s">
        <v>404</v>
      </c>
      <c r="AN85" s="72">
        <v>2</v>
      </c>
      <c r="AO85" s="80" t="s">
        <v>405</v>
      </c>
      <c r="AP85" s="72">
        <v>2</v>
      </c>
      <c r="AQ85" s="80" t="s">
        <v>406</v>
      </c>
      <c r="AR85" s="72">
        <v>2</v>
      </c>
      <c r="AS85" s="73">
        <f t="shared" ref="AS85" si="254">AL85+AN85+AP85+AR85</f>
        <v>7</v>
      </c>
      <c r="AT85" s="79" t="str">
        <f t="shared" ref="AT85" si="255">IF(AS85="","",IF(AS85=0,"0%",IF(AS85&lt;=4,"50%",IF(AS85&gt;4,"80%"))))</f>
        <v>80%</v>
      </c>
      <c r="AU85" s="81">
        <f t="shared" ref="AU85" si="256">AI85-(AI85*AT85)</f>
        <v>0.7799999999999998</v>
      </c>
      <c r="AV85" s="79" t="str">
        <f t="shared" ref="AV85" si="257">IF(AU85="","",IF(AU85&gt;16,"A",IF(AU85&gt;5,"M",IF(AU85&gt;2,"B","R"))))</f>
        <v>R</v>
      </c>
      <c r="AW85" s="79" t="s">
        <v>104</v>
      </c>
      <c r="AX85" s="76" t="s">
        <v>99</v>
      </c>
      <c r="AY85" s="76" t="s">
        <v>99</v>
      </c>
      <c r="AZ85" s="76" t="s">
        <v>99</v>
      </c>
      <c r="BA85" s="76" t="s">
        <v>99</v>
      </c>
      <c r="BB85" s="76" t="s">
        <v>99</v>
      </c>
      <c r="BC85" s="76" t="s">
        <v>99</v>
      </c>
      <c r="BD85" s="76" t="s">
        <v>99</v>
      </c>
      <c r="BE85" s="76" t="s">
        <v>99</v>
      </c>
    </row>
    <row r="86" spans="1:57" ht="260.45" customHeight="1">
      <c r="A86" s="4">
        <v>52</v>
      </c>
      <c r="B86" s="3" t="s">
        <v>401</v>
      </c>
      <c r="C86" s="2" t="s">
        <v>408</v>
      </c>
      <c r="D86" s="62" t="s">
        <v>92</v>
      </c>
      <c r="E86" s="62" t="s">
        <v>92</v>
      </c>
      <c r="F86" s="62" t="s">
        <v>92</v>
      </c>
      <c r="G86" s="62" t="s">
        <v>92</v>
      </c>
      <c r="H86" s="62" t="s">
        <v>92</v>
      </c>
      <c r="I86" s="62" t="s">
        <v>92</v>
      </c>
      <c r="J86" s="62" t="s">
        <v>92</v>
      </c>
      <c r="K86" s="62" t="s">
        <v>92</v>
      </c>
      <c r="L86" s="62" t="s">
        <v>92</v>
      </c>
      <c r="M86" s="62" t="s">
        <v>92</v>
      </c>
      <c r="N86" s="25" t="s">
        <v>93</v>
      </c>
      <c r="O86" s="2" t="s">
        <v>94</v>
      </c>
      <c r="P86" s="2" t="s">
        <v>95</v>
      </c>
      <c r="Q86" s="2" t="s">
        <v>94</v>
      </c>
      <c r="R86" s="25" t="s">
        <v>151</v>
      </c>
      <c r="S86" s="26" t="s">
        <v>96</v>
      </c>
      <c r="T86" s="26" t="s">
        <v>96</v>
      </c>
      <c r="U86" s="8" t="s">
        <v>94</v>
      </c>
      <c r="V86" s="23" t="s">
        <v>97</v>
      </c>
      <c r="W86" s="27" t="s">
        <v>409</v>
      </c>
      <c r="X86" s="16" t="s">
        <v>99</v>
      </c>
      <c r="Y86" s="16" t="s">
        <v>99</v>
      </c>
      <c r="Z86" s="8">
        <v>1</v>
      </c>
      <c r="AA86" s="8">
        <v>5</v>
      </c>
      <c r="AB86" s="8">
        <v>3</v>
      </c>
      <c r="AC86" s="8">
        <v>1</v>
      </c>
      <c r="AD86" s="8">
        <v>1</v>
      </c>
      <c r="AE86" s="12">
        <f t="shared" si="227"/>
        <v>1.9</v>
      </c>
      <c r="AF86" s="8">
        <v>4</v>
      </c>
      <c r="AG86" s="8">
        <v>4</v>
      </c>
      <c r="AH86" s="12">
        <f t="shared" si="228"/>
        <v>4</v>
      </c>
      <c r="AI86" s="3">
        <f t="shared" si="229"/>
        <v>7.6</v>
      </c>
      <c r="AJ86" s="13" t="str">
        <f t="shared" si="230"/>
        <v>M</v>
      </c>
      <c r="AK86" s="10" t="s">
        <v>100</v>
      </c>
      <c r="AL86" s="8">
        <v>1</v>
      </c>
      <c r="AM86" s="67" t="s">
        <v>404</v>
      </c>
      <c r="AN86" s="62">
        <v>2</v>
      </c>
      <c r="AO86" s="67" t="s">
        <v>405</v>
      </c>
      <c r="AP86" s="62">
        <v>2</v>
      </c>
      <c r="AQ86" s="67" t="s">
        <v>410</v>
      </c>
      <c r="AR86" s="62">
        <v>2</v>
      </c>
      <c r="AS86" s="8">
        <f t="shared" si="231"/>
        <v>7</v>
      </c>
      <c r="AT86" s="13" t="str">
        <f t="shared" si="232"/>
        <v>80%</v>
      </c>
      <c r="AU86" s="15">
        <f t="shared" si="233"/>
        <v>1.5199999999999996</v>
      </c>
      <c r="AV86" s="13" t="str">
        <f t="shared" si="234"/>
        <v>R</v>
      </c>
      <c r="AW86" s="13" t="s">
        <v>104</v>
      </c>
      <c r="AX86" s="16" t="s">
        <v>99</v>
      </c>
      <c r="AY86" s="16" t="s">
        <v>99</v>
      </c>
      <c r="AZ86" s="16" t="s">
        <v>99</v>
      </c>
      <c r="BA86" s="16" t="s">
        <v>99</v>
      </c>
      <c r="BB86" s="16" t="s">
        <v>99</v>
      </c>
      <c r="BC86" s="16" t="s">
        <v>99</v>
      </c>
      <c r="BD86" s="16" t="s">
        <v>99</v>
      </c>
      <c r="BE86" s="16" t="s">
        <v>99</v>
      </c>
    </row>
    <row r="87" spans="1:57" ht="280.89999999999998" customHeight="1">
      <c r="A87" s="4">
        <v>53</v>
      </c>
      <c r="B87" s="3" t="s">
        <v>411</v>
      </c>
      <c r="C87" s="2" t="s">
        <v>412</v>
      </c>
      <c r="D87" s="62" t="s">
        <v>92</v>
      </c>
      <c r="E87" s="62" t="s">
        <v>92</v>
      </c>
      <c r="F87" s="62" t="s">
        <v>92</v>
      </c>
      <c r="G87" s="62" t="s">
        <v>92</v>
      </c>
      <c r="H87" s="62" t="s">
        <v>92</v>
      </c>
      <c r="I87" s="62" t="s">
        <v>92</v>
      </c>
      <c r="J87" s="62" t="s">
        <v>92</v>
      </c>
      <c r="K87" s="62" t="s">
        <v>92</v>
      </c>
      <c r="L87" s="62" t="s">
        <v>92</v>
      </c>
      <c r="M87" s="62" t="s">
        <v>92</v>
      </c>
      <c r="N87" s="2" t="s">
        <v>93</v>
      </c>
      <c r="O87" s="2" t="s">
        <v>94</v>
      </c>
      <c r="P87" s="2" t="s">
        <v>95</v>
      </c>
      <c r="Q87" s="2" t="s">
        <v>94</v>
      </c>
      <c r="R87" s="25" t="s">
        <v>96</v>
      </c>
      <c r="S87" s="26" t="s">
        <v>96</v>
      </c>
      <c r="T87" s="26" t="s">
        <v>96</v>
      </c>
      <c r="U87" s="8" t="s">
        <v>94</v>
      </c>
      <c r="V87" s="23" t="s">
        <v>97</v>
      </c>
      <c r="W87" s="27" t="s">
        <v>413</v>
      </c>
      <c r="X87" s="16" t="s">
        <v>99</v>
      </c>
      <c r="Y87" s="16" t="s">
        <v>99</v>
      </c>
      <c r="Z87" s="8">
        <v>5</v>
      </c>
      <c r="AA87" s="8">
        <v>1</v>
      </c>
      <c r="AB87" s="8">
        <v>3</v>
      </c>
      <c r="AC87" s="8">
        <v>1</v>
      </c>
      <c r="AD87" s="8">
        <v>1</v>
      </c>
      <c r="AE87" s="12">
        <f t="shared" si="227"/>
        <v>2.6999999999999997</v>
      </c>
      <c r="AF87" s="8">
        <v>3</v>
      </c>
      <c r="AG87" s="8">
        <v>3</v>
      </c>
      <c r="AH87" s="12">
        <f t="shared" si="228"/>
        <v>3</v>
      </c>
      <c r="AI87" s="3">
        <f t="shared" si="229"/>
        <v>8.1</v>
      </c>
      <c r="AJ87" s="13" t="str">
        <f t="shared" si="230"/>
        <v>M</v>
      </c>
      <c r="AK87" s="10" t="s">
        <v>100</v>
      </c>
      <c r="AL87" s="8">
        <v>1</v>
      </c>
      <c r="AM87" s="67" t="s">
        <v>404</v>
      </c>
      <c r="AN87" s="62">
        <v>2</v>
      </c>
      <c r="AO87" s="67" t="s">
        <v>405</v>
      </c>
      <c r="AP87" s="62">
        <v>2</v>
      </c>
      <c r="AQ87" s="67" t="s">
        <v>410</v>
      </c>
      <c r="AR87" s="62">
        <v>2</v>
      </c>
      <c r="AS87" s="8">
        <f t="shared" si="231"/>
        <v>7</v>
      </c>
      <c r="AT87" s="13" t="str">
        <f t="shared" si="232"/>
        <v>80%</v>
      </c>
      <c r="AU87" s="15">
        <f t="shared" si="233"/>
        <v>1.6199999999999992</v>
      </c>
      <c r="AV87" s="13" t="str">
        <f t="shared" si="234"/>
        <v>R</v>
      </c>
      <c r="AW87" s="13" t="s">
        <v>104</v>
      </c>
      <c r="AX87" s="16" t="s">
        <v>99</v>
      </c>
      <c r="AY87" s="16" t="s">
        <v>99</v>
      </c>
      <c r="AZ87" s="16" t="s">
        <v>99</v>
      </c>
      <c r="BA87" s="16" t="s">
        <v>99</v>
      </c>
      <c r="BB87" s="16" t="s">
        <v>99</v>
      </c>
      <c r="BC87" s="16" t="s">
        <v>99</v>
      </c>
      <c r="BD87" s="16" t="s">
        <v>99</v>
      </c>
      <c r="BE87" s="16" t="s">
        <v>99</v>
      </c>
    </row>
    <row r="88" spans="1:57" s="82" customFormat="1" ht="280.89999999999998" customHeight="1">
      <c r="A88" s="69">
        <v>53</v>
      </c>
      <c r="B88" s="78" t="s">
        <v>411</v>
      </c>
      <c r="C88" s="71" t="s">
        <v>412</v>
      </c>
      <c r="D88" s="72" t="s">
        <v>92</v>
      </c>
      <c r="E88" s="72" t="s">
        <v>92</v>
      </c>
      <c r="F88" s="72" t="s">
        <v>92</v>
      </c>
      <c r="G88" s="72" t="s">
        <v>92</v>
      </c>
      <c r="H88" s="72" t="s">
        <v>92</v>
      </c>
      <c r="I88" s="72" t="s">
        <v>92</v>
      </c>
      <c r="J88" s="72" t="s">
        <v>92</v>
      </c>
      <c r="K88" s="72" t="s">
        <v>92</v>
      </c>
      <c r="L88" s="72" t="s">
        <v>92</v>
      </c>
      <c r="M88" s="72" t="s">
        <v>92</v>
      </c>
      <c r="N88" s="71" t="s">
        <v>93</v>
      </c>
      <c r="O88" s="71" t="s">
        <v>94</v>
      </c>
      <c r="P88" s="71" t="s">
        <v>95</v>
      </c>
      <c r="Q88" s="71" t="s">
        <v>94</v>
      </c>
      <c r="R88" s="73" t="s">
        <v>94</v>
      </c>
      <c r="S88" s="84" t="s">
        <v>96</v>
      </c>
      <c r="T88" s="73" t="s">
        <v>94</v>
      </c>
      <c r="U88" s="73" t="s">
        <v>94</v>
      </c>
      <c r="V88" s="94" t="s">
        <v>414</v>
      </c>
      <c r="W88" s="95" t="s">
        <v>415</v>
      </c>
      <c r="X88" s="76" t="s">
        <v>99</v>
      </c>
      <c r="Y88" s="76" t="s">
        <v>99</v>
      </c>
      <c r="Z88" s="73">
        <v>5</v>
      </c>
      <c r="AA88" s="73">
        <v>1</v>
      </c>
      <c r="AB88" s="73">
        <v>3</v>
      </c>
      <c r="AC88" s="73">
        <v>1</v>
      </c>
      <c r="AD88" s="73">
        <v>1</v>
      </c>
      <c r="AE88" s="77">
        <f t="shared" ref="AE88" si="258">(Z88*Z$1)+(AA88*AA$1)+(AB88*AB$1)+(AC88*AC$1)+(AD88*AD$1)</f>
        <v>2.6999999999999997</v>
      </c>
      <c r="AF88" s="73">
        <v>3</v>
      </c>
      <c r="AG88" s="73">
        <v>3</v>
      </c>
      <c r="AH88" s="77">
        <f t="shared" ref="AH88" si="259">(AF88*$AF$1)+(AG88*$AG$1)</f>
        <v>3</v>
      </c>
      <c r="AI88" s="78">
        <f t="shared" ref="AI88" si="260">AE88*AH88</f>
        <v>8.1</v>
      </c>
      <c r="AJ88" s="79" t="str">
        <f t="shared" ref="AJ88" si="261">IF(AI88="","",IF(AI88&gt;16,"A",IF(AI88&gt;5,"M",IF(AI88&gt;2,"B","R"))))</f>
        <v>M</v>
      </c>
      <c r="AK88" s="75" t="s">
        <v>100</v>
      </c>
      <c r="AL88" s="73">
        <v>1</v>
      </c>
      <c r="AM88" s="80" t="s">
        <v>416</v>
      </c>
      <c r="AN88" s="72">
        <v>2</v>
      </c>
      <c r="AO88" s="80" t="s">
        <v>417</v>
      </c>
      <c r="AP88" s="72">
        <v>2</v>
      </c>
      <c r="AQ88" s="80" t="s">
        <v>418</v>
      </c>
      <c r="AR88" s="72">
        <v>1</v>
      </c>
      <c r="AS88" s="73">
        <f t="shared" ref="AS88" si="262">AL88+AN88+AP88+AR88</f>
        <v>6</v>
      </c>
      <c r="AT88" s="79" t="str">
        <f t="shared" ref="AT88" si="263">IF(AS88="","",IF(AS88=0,"0%",IF(AS88&lt;=4,"50%",IF(AS88&gt;4,"80%"))))</f>
        <v>80%</v>
      </c>
      <c r="AU88" s="81">
        <f t="shared" ref="AU88" si="264">AI88-(AI88*AT88)</f>
        <v>1.6199999999999992</v>
      </c>
      <c r="AV88" s="79" t="str">
        <f t="shared" ref="AV88" si="265">IF(AU88="","",IF(AU88&gt;16,"A",IF(AU88&gt;5,"M",IF(AU88&gt;2,"B","R"))))</f>
        <v>R</v>
      </c>
      <c r="AW88" s="79" t="s">
        <v>104</v>
      </c>
      <c r="AX88" s="76" t="s">
        <v>99</v>
      </c>
      <c r="AY88" s="76" t="s">
        <v>99</v>
      </c>
      <c r="AZ88" s="76" t="s">
        <v>99</v>
      </c>
      <c r="BA88" s="76" t="s">
        <v>99</v>
      </c>
      <c r="BB88" s="76" t="s">
        <v>99</v>
      </c>
      <c r="BC88" s="76" t="s">
        <v>99</v>
      </c>
      <c r="BD88" s="76" t="s">
        <v>99</v>
      </c>
      <c r="BE88" s="76" t="s">
        <v>99</v>
      </c>
    </row>
    <row r="89" spans="1:57" ht="271.89999999999998" customHeight="1">
      <c r="A89" s="4">
        <v>54</v>
      </c>
      <c r="B89" s="3" t="s">
        <v>419</v>
      </c>
      <c r="C89" s="2" t="s">
        <v>420</v>
      </c>
      <c r="D89" s="63" t="s">
        <v>99</v>
      </c>
      <c r="E89" s="62" t="s">
        <v>92</v>
      </c>
      <c r="F89" s="62" t="s">
        <v>92</v>
      </c>
      <c r="G89" s="62" t="s">
        <v>92</v>
      </c>
      <c r="H89" s="62" t="s">
        <v>92</v>
      </c>
      <c r="I89" s="62" t="s">
        <v>92</v>
      </c>
      <c r="J89" s="62" t="s">
        <v>92</v>
      </c>
      <c r="K89" s="63" t="s">
        <v>99</v>
      </c>
      <c r="L89" s="62" t="s">
        <v>92</v>
      </c>
      <c r="M89" s="62" t="s">
        <v>92</v>
      </c>
      <c r="N89" s="25" t="s">
        <v>421</v>
      </c>
      <c r="O89" s="2" t="s">
        <v>422</v>
      </c>
      <c r="P89" s="2" t="s">
        <v>263</v>
      </c>
      <c r="Q89" s="2" t="s">
        <v>94</v>
      </c>
      <c r="R89" s="25" t="s">
        <v>151</v>
      </c>
      <c r="S89" s="26" t="s">
        <v>96</v>
      </c>
      <c r="T89" s="26" t="s">
        <v>96</v>
      </c>
      <c r="U89" s="8" t="s">
        <v>94</v>
      </c>
      <c r="V89" s="23" t="s">
        <v>97</v>
      </c>
      <c r="W89" s="27" t="s">
        <v>423</v>
      </c>
      <c r="X89" s="16" t="s">
        <v>99</v>
      </c>
      <c r="Y89" s="16" t="s">
        <v>99</v>
      </c>
      <c r="Z89" s="8">
        <v>5</v>
      </c>
      <c r="AA89" s="8">
        <v>1</v>
      </c>
      <c r="AB89" s="8">
        <v>3</v>
      </c>
      <c r="AC89" s="8">
        <v>1</v>
      </c>
      <c r="AD89" s="8">
        <v>1</v>
      </c>
      <c r="AE89" s="12">
        <f t="shared" si="227"/>
        <v>2.6999999999999997</v>
      </c>
      <c r="AF89" s="8">
        <v>3</v>
      </c>
      <c r="AG89" s="8">
        <v>3</v>
      </c>
      <c r="AH89" s="12">
        <f t="shared" si="228"/>
        <v>3</v>
      </c>
      <c r="AI89" s="3">
        <f t="shared" si="229"/>
        <v>8.1</v>
      </c>
      <c r="AJ89" s="13" t="str">
        <f t="shared" si="230"/>
        <v>M</v>
      </c>
      <c r="AK89" s="10" t="s">
        <v>100</v>
      </c>
      <c r="AL89" s="8">
        <v>1</v>
      </c>
      <c r="AM89" s="67" t="s">
        <v>424</v>
      </c>
      <c r="AN89" s="62">
        <v>2</v>
      </c>
      <c r="AO89" s="67" t="s">
        <v>425</v>
      </c>
      <c r="AP89" s="62">
        <v>1</v>
      </c>
      <c r="AQ89" s="67" t="s">
        <v>426</v>
      </c>
      <c r="AR89" s="62">
        <v>2</v>
      </c>
      <c r="AS89" s="8">
        <f t="shared" si="231"/>
        <v>6</v>
      </c>
      <c r="AT89" s="13" t="str">
        <f t="shared" si="232"/>
        <v>80%</v>
      </c>
      <c r="AU89" s="15">
        <f t="shared" si="233"/>
        <v>1.6199999999999992</v>
      </c>
      <c r="AV89" s="13" t="str">
        <f t="shared" si="234"/>
        <v>R</v>
      </c>
      <c r="AW89" s="13" t="s">
        <v>104</v>
      </c>
      <c r="AX89" s="16" t="s">
        <v>99</v>
      </c>
      <c r="AY89" s="16" t="s">
        <v>427</v>
      </c>
      <c r="AZ89" s="16" t="s">
        <v>158</v>
      </c>
      <c r="BA89" s="16" t="s">
        <v>428</v>
      </c>
      <c r="BB89" s="16" t="s">
        <v>203</v>
      </c>
      <c r="BC89" s="16" t="s">
        <v>429</v>
      </c>
      <c r="BD89" s="16" t="s">
        <v>430</v>
      </c>
      <c r="BE89" s="16" t="s">
        <v>163</v>
      </c>
    </row>
    <row r="90" spans="1:57" s="82" customFormat="1" ht="271.89999999999998" customHeight="1">
      <c r="A90" s="69">
        <v>54</v>
      </c>
      <c r="B90" s="78" t="s">
        <v>419</v>
      </c>
      <c r="C90" s="71" t="s">
        <v>420</v>
      </c>
      <c r="D90" s="105" t="s">
        <v>99</v>
      </c>
      <c r="E90" s="72" t="s">
        <v>92</v>
      </c>
      <c r="F90" s="72" t="s">
        <v>92</v>
      </c>
      <c r="G90" s="72" t="s">
        <v>92</v>
      </c>
      <c r="H90" s="72" t="s">
        <v>92</v>
      </c>
      <c r="I90" s="72" t="s">
        <v>92</v>
      </c>
      <c r="J90" s="72" t="s">
        <v>92</v>
      </c>
      <c r="K90" s="105" t="s">
        <v>99</v>
      </c>
      <c r="L90" s="72" t="s">
        <v>92</v>
      </c>
      <c r="M90" s="72" t="s">
        <v>92</v>
      </c>
      <c r="N90" s="98" t="s">
        <v>421</v>
      </c>
      <c r="O90" s="71" t="s">
        <v>422</v>
      </c>
      <c r="P90" s="71" t="s">
        <v>263</v>
      </c>
      <c r="Q90" s="71" t="s">
        <v>94</v>
      </c>
      <c r="R90" s="73" t="s">
        <v>94</v>
      </c>
      <c r="S90" s="84" t="s">
        <v>96</v>
      </c>
      <c r="T90" s="73" t="s">
        <v>94</v>
      </c>
      <c r="U90" s="73" t="s">
        <v>94</v>
      </c>
      <c r="V90" s="94" t="s">
        <v>414</v>
      </c>
      <c r="W90" s="75" t="s">
        <v>431</v>
      </c>
      <c r="X90" s="76" t="s">
        <v>99</v>
      </c>
      <c r="Y90" s="76" t="s">
        <v>99</v>
      </c>
      <c r="Z90" s="73">
        <v>5</v>
      </c>
      <c r="AA90" s="73">
        <v>1</v>
      </c>
      <c r="AB90" s="73">
        <v>3</v>
      </c>
      <c r="AC90" s="73">
        <v>1</v>
      </c>
      <c r="AD90" s="73">
        <v>1</v>
      </c>
      <c r="AE90" s="77">
        <f t="shared" ref="AE90" si="266">(Z90*Z$1)+(AA90*AA$1)+(AB90*AB$1)+(AC90*AC$1)+(AD90*AD$1)</f>
        <v>2.6999999999999997</v>
      </c>
      <c r="AF90" s="73">
        <v>3</v>
      </c>
      <c r="AG90" s="73">
        <v>3</v>
      </c>
      <c r="AH90" s="77">
        <f t="shared" ref="AH90" si="267">(AF90*$AF$1)+(AG90*$AG$1)</f>
        <v>3</v>
      </c>
      <c r="AI90" s="78">
        <f t="shared" ref="AI90" si="268">AE90*AH90</f>
        <v>8.1</v>
      </c>
      <c r="AJ90" s="79" t="str">
        <f t="shared" ref="AJ90" si="269">IF(AI90="","",IF(AI90&gt;16,"A",IF(AI90&gt;5,"M",IF(AI90&gt;2,"B","R"))))</f>
        <v>M</v>
      </c>
      <c r="AK90" s="75" t="s">
        <v>100</v>
      </c>
      <c r="AL90" s="73">
        <v>1</v>
      </c>
      <c r="AM90" s="80" t="s">
        <v>424</v>
      </c>
      <c r="AN90" s="72">
        <v>2</v>
      </c>
      <c r="AO90" s="80" t="s">
        <v>425</v>
      </c>
      <c r="AP90" s="72">
        <v>1</v>
      </c>
      <c r="AQ90" s="80" t="s">
        <v>426</v>
      </c>
      <c r="AR90" s="72">
        <v>2</v>
      </c>
      <c r="AS90" s="73">
        <f t="shared" ref="AS90" si="270">AL90+AN90+AP90+AR90</f>
        <v>6</v>
      </c>
      <c r="AT90" s="79" t="str">
        <f t="shared" ref="AT90" si="271">IF(AS90="","",IF(AS90=0,"0%",IF(AS90&lt;=4,"50%",IF(AS90&gt;4,"80%"))))</f>
        <v>80%</v>
      </c>
      <c r="AU90" s="81">
        <f t="shared" ref="AU90" si="272">AI90-(AI90*AT90)</f>
        <v>1.6199999999999992</v>
      </c>
      <c r="AV90" s="79" t="str">
        <f t="shared" ref="AV90" si="273">IF(AU90="","",IF(AU90&gt;16,"A",IF(AU90&gt;5,"M",IF(AU90&gt;2,"B","R"))))</f>
        <v>R</v>
      </c>
      <c r="AW90" s="79" t="s">
        <v>104</v>
      </c>
      <c r="AX90" s="76" t="s">
        <v>99</v>
      </c>
      <c r="AY90" s="76" t="s">
        <v>427</v>
      </c>
      <c r="AZ90" s="76" t="s">
        <v>158</v>
      </c>
      <c r="BA90" s="76" t="s">
        <v>428</v>
      </c>
      <c r="BB90" s="76" t="s">
        <v>203</v>
      </c>
      <c r="BC90" s="76" t="s">
        <v>429</v>
      </c>
      <c r="BD90" s="76" t="s">
        <v>430</v>
      </c>
      <c r="BE90" s="76" t="s">
        <v>163</v>
      </c>
    </row>
    <row r="91" spans="1:57" ht="299.45" customHeight="1">
      <c r="A91" s="4">
        <v>55</v>
      </c>
      <c r="B91" s="1" t="s">
        <v>432</v>
      </c>
      <c r="C91" s="2" t="s">
        <v>432</v>
      </c>
      <c r="D91" s="63" t="s">
        <v>99</v>
      </c>
      <c r="E91" s="62" t="s">
        <v>92</v>
      </c>
      <c r="F91" s="63" t="s">
        <v>99</v>
      </c>
      <c r="G91" s="63" t="s">
        <v>99</v>
      </c>
      <c r="H91" s="63" t="s">
        <v>99</v>
      </c>
      <c r="I91" s="63" t="s">
        <v>99</v>
      </c>
      <c r="J91" s="63" t="s">
        <v>99</v>
      </c>
      <c r="K91" s="63" t="s">
        <v>99</v>
      </c>
      <c r="L91" s="63" t="s">
        <v>99</v>
      </c>
      <c r="M91" s="63" t="s">
        <v>99</v>
      </c>
      <c r="N91" s="25" t="s">
        <v>276</v>
      </c>
      <c r="O91" s="2" t="s">
        <v>96</v>
      </c>
      <c r="P91" s="2" t="s">
        <v>150</v>
      </c>
      <c r="Q91" s="2" t="s">
        <v>96</v>
      </c>
      <c r="R91" s="25" t="s">
        <v>151</v>
      </c>
      <c r="S91" s="26" t="s">
        <v>96</v>
      </c>
      <c r="T91" s="26" t="s">
        <v>96</v>
      </c>
      <c r="U91" s="8" t="s">
        <v>94</v>
      </c>
      <c r="V91" s="23" t="s">
        <v>97</v>
      </c>
      <c r="W91" s="27" t="s">
        <v>433</v>
      </c>
      <c r="X91" s="16" t="s">
        <v>99</v>
      </c>
      <c r="Y91" s="16" t="s">
        <v>99</v>
      </c>
      <c r="Z91" s="8">
        <v>5</v>
      </c>
      <c r="AA91" s="8">
        <v>5</v>
      </c>
      <c r="AB91" s="8">
        <v>3</v>
      </c>
      <c r="AC91" s="8">
        <v>1</v>
      </c>
      <c r="AD91" s="8">
        <v>5</v>
      </c>
      <c r="AE91" s="12">
        <f t="shared" si="227"/>
        <v>3.9000000000000004</v>
      </c>
      <c r="AF91" s="8">
        <v>5</v>
      </c>
      <c r="AG91" s="8">
        <v>5</v>
      </c>
      <c r="AH91" s="12">
        <f t="shared" si="228"/>
        <v>5</v>
      </c>
      <c r="AI91" s="3">
        <f t="shared" si="229"/>
        <v>19.5</v>
      </c>
      <c r="AJ91" s="13" t="str">
        <f t="shared" si="230"/>
        <v>A</v>
      </c>
      <c r="AK91" s="10" t="s">
        <v>100</v>
      </c>
      <c r="AL91" s="8">
        <v>1</v>
      </c>
      <c r="AM91" s="67" t="s">
        <v>434</v>
      </c>
      <c r="AN91" s="62">
        <v>2</v>
      </c>
      <c r="AO91" s="67" t="s">
        <v>435</v>
      </c>
      <c r="AP91" s="62">
        <v>2</v>
      </c>
      <c r="AQ91" s="67" t="s">
        <v>436</v>
      </c>
      <c r="AR91" s="62">
        <v>2</v>
      </c>
      <c r="AS91" s="8">
        <f t="shared" si="231"/>
        <v>7</v>
      </c>
      <c r="AT91" s="13" t="str">
        <f t="shared" si="232"/>
        <v>80%</v>
      </c>
      <c r="AU91" s="15">
        <f t="shared" si="233"/>
        <v>3.8999999999999986</v>
      </c>
      <c r="AV91" s="13" t="str">
        <f t="shared" si="234"/>
        <v>B</v>
      </c>
      <c r="AW91" s="13" t="s">
        <v>104</v>
      </c>
      <c r="AX91" s="16" t="s">
        <v>99</v>
      </c>
      <c r="AY91" s="16" t="s">
        <v>99</v>
      </c>
      <c r="AZ91" s="16" t="s">
        <v>99</v>
      </c>
      <c r="BA91" s="16" t="s">
        <v>99</v>
      </c>
      <c r="BB91" s="16" t="s">
        <v>99</v>
      </c>
      <c r="BC91" s="16" t="s">
        <v>99</v>
      </c>
      <c r="BD91" s="16" t="s">
        <v>99</v>
      </c>
      <c r="BE91" s="16" t="s">
        <v>99</v>
      </c>
    </row>
    <row r="92" spans="1:57" s="82" customFormat="1" ht="299.45" customHeight="1">
      <c r="A92" s="69">
        <v>55</v>
      </c>
      <c r="B92" s="83" t="s">
        <v>432</v>
      </c>
      <c r="C92" s="71" t="s">
        <v>432</v>
      </c>
      <c r="D92" s="105" t="s">
        <v>99</v>
      </c>
      <c r="E92" s="72" t="s">
        <v>92</v>
      </c>
      <c r="F92" s="105" t="s">
        <v>99</v>
      </c>
      <c r="G92" s="105" t="s">
        <v>99</v>
      </c>
      <c r="H92" s="105" t="s">
        <v>99</v>
      </c>
      <c r="I92" s="105" t="s">
        <v>99</v>
      </c>
      <c r="J92" s="105" t="s">
        <v>99</v>
      </c>
      <c r="K92" s="105" t="s">
        <v>99</v>
      </c>
      <c r="L92" s="105" t="s">
        <v>99</v>
      </c>
      <c r="M92" s="105" t="s">
        <v>99</v>
      </c>
      <c r="N92" s="98" t="s">
        <v>276</v>
      </c>
      <c r="O92" s="71" t="s">
        <v>96</v>
      </c>
      <c r="P92" s="71" t="s">
        <v>150</v>
      </c>
      <c r="Q92" s="71" t="s">
        <v>96</v>
      </c>
      <c r="R92" s="73" t="s">
        <v>94</v>
      </c>
      <c r="S92" s="84" t="s">
        <v>96</v>
      </c>
      <c r="T92" s="73" t="s">
        <v>94</v>
      </c>
      <c r="U92" s="73" t="s">
        <v>94</v>
      </c>
      <c r="V92" s="94" t="s">
        <v>124</v>
      </c>
      <c r="W92" s="95" t="s">
        <v>437</v>
      </c>
      <c r="X92" s="76" t="s">
        <v>99</v>
      </c>
      <c r="Y92" s="76" t="s">
        <v>99</v>
      </c>
      <c r="Z92" s="73">
        <v>5</v>
      </c>
      <c r="AA92" s="73">
        <v>5</v>
      </c>
      <c r="AB92" s="73">
        <v>3</v>
      </c>
      <c r="AC92" s="73">
        <v>1</v>
      </c>
      <c r="AD92" s="73">
        <v>5</v>
      </c>
      <c r="AE92" s="77">
        <f t="shared" ref="AE92" si="274">(Z92*Z$1)+(AA92*AA$1)+(AB92*AB$1)+(AC92*AC$1)+(AD92*AD$1)</f>
        <v>3.9000000000000004</v>
      </c>
      <c r="AF92" s="73">
        <v>4</v>
      </c>
      <c r="AG92" s="73">
        <v>4</v>
      </c>
      <c r="AH92" s="77">
        <f t="shared" ref="AH92" si="275">(AF92*$AF$1)+(AG92*$AG$1)</f>
        <v>4</v>
      </c>
      <c r="AI92" s="78">
        <f t="shared" ref="AI92" si="276">AE92*AH92</f>
        <v>15.600000000000001</v>
      </c>
      <c r="AJ92" s="79" t="str">
        <f t="shared" ref="AJ92" si="277">IF(AI92="","",IF(AI92&gt;16,"A",IF(AI92&gt;5,"M",IF(AI92&gt;2,"B","R"))))</f>
        <v>M</v>
      </c>
      <c r="AK92" s="75" t="s">
        <v>100</v>
      </c>
      <c r="AL92" s="73">
        <v>1</v>
      </c>
      <c r="AM92" s="80" t="s">
        <v>434</v>
      </c>
      <c r="AN92" s="72">
        <v>2</v>
      </c>
      <c r="AO92" s="80" t="s">
        <v>435</v>
      </c>
      <c r="AP92" s="72">
        <v>2</v>
      </c>
      <c r="AQ92" s="80" t="s">
        <v>436</v>
      </c>
      <c r="AR92" s="72">
        <v>2</v>
      </c>
      <c r="AS92" s="73">
        <f t="shared" ref="AS92" si="278">AL92+AN92+AP92+AR92</f>
        <v>7</v>
      </c>
      <c r="AT92" s="79" t="str">
        <f t="shared" ref="AT92" si="279">IF(AS92="","",IF(AS92=0,"0%",IF(AS92&lt;=4,"50%",IF(AS92&gt;4,"80%"))))</f>
        <v>80%</v>
      </c>
      <c r="AU92" s="81">
        <f t="shared" ref="AU92" si="280">AI92-(AI92*AT92)</f>
        <v>3.1199999999999992</v>
      </c>
      <c r="AV92" s="79" t="str">
        <f t="shared" ref="AV92" si="281">IF(AU92="","",IF(AU92&gt;16,"A",IF(AU92&gt;5,"M",IF(AU92&gt;2,"B","R"))))</f>
        <v>B</v>
      </c>
      <c r="AW92" s="79" t="s">
        <v>104</v>
      </c>
      <c r="AX92" s="76" t="s">
        <v>99</v>
      </c>
      <c r="AY92" s="76" t="s">
        <v>99</v>
      </c>
      <c r="AZ92" s="76" t="s">
        <v>99</v>
      </c>
      <c r="BA92" s="76" t="s">
        <v>99</v>
      </c>
      <c r="BB92" s="76" t="s">
        <v>99</v>
      </c>
      <c r="BC92" s="76" t="s">
        <v>99</v>
      </c>
      <c r="BD92" s="76" t="s">
        <v>99</v>
      </c>
      <c r="BE92" s="76" t="s">
        <v>99</v>
      </c>
    </row>
    <row r="93" spans="1:57" ht="272.45" customHeight="1">
      <c r="A93" s="4">
        <v>56</v>
      </c>
      <c r="B93" s="3" t="s">
        <v>438</v>
      </c>
      <c r="C93" s="2" t="s">
        <v>439</v>
      </c>
      <c r="D93" s="63" t="s">
        <v>99</v>
      </c>
      <c r="E93" s="62" t="s">
        <v>92</v>
      </c>
      <c r="F93" s="63" t="s">
        <v>99</v>
      </c>
      <c r="G93" s="63" t="s">
        <v>99</v>
      </c>
      <c r="H93" s="63" t="s">
        <v>99</v>
      </c>
      <c r="I93" s="63" t="s">
        <v>99</v>
      </c>
      <c r="J93" s="63" t="s">
        <v>92</v>
      </c>
      <c r="K93" s="63" t="s">
        <v>99</v>
      </c>
      <c r="L93" s="63" t="s">
        <v>99</v>
      </c>
      <c r="M93" s="63" t="s">
        <v>99</v>
      </c>
      <c r="N93" s="25" t="s">
        <v>440</v>
      </c>
      <c r="O93" s="2" t="s">
        <v>96</v>
      </c>
      <c r="P93" s="2" t="s">
        <v>263</v>
      </c>
      <c r="Q93" s="2" t="s">
        <v>96</v>
      </c>
      <c r="R93" s="25" t="s">
        <v>151</v>
      </c>
      <c r="S93" s="26" t="s">
        <v>96</v>
      </c>
      <c r="T93" s="26" t="s">
        <v>96</v>
      </c>
      <c r="U93" s="8" t="s">
        <v>94</v>
      </c>
      <c r="V93" s="23" t="s">
        <v>97</v>
      </c>
      <c r="W93" s="27" t="s">
        <v>441</v>
      </c>
      <c r="X93" s="16" t="s">
        <v>99</v>
      </c>
      <c r="Y93" s="16" t="s">
        <v>99</v>
      </c>
      <c r="Z93" s="8">
        <v>3</v>
      </c>
      <c r="AA93" s="8">
        <v>3</v>
      </c>
      <c r="AB93" s="8">
        <v>3</v>
      </c>
      <c r="AC93" s="8">
        <v>1</v>
      </c>
      <c r="AD93" s="8">
        <v>3</v>
      </c>
      <c r="AE93" s="12">
        <f t="shared" si="227"/>
        <v>2.5999999999999996</v>
      </c>
      <c r="AF93" s="8">
        <v>3</v>
      </c>
      <c r="AG93" s="8">
        <v>4</v>
      </c>
      <c r="AH93" s="12">
        <f t="shared" si="228"/>
        <v>3.6</v>
      </c>
      <c r="AI93" s="3">
        <f t="shared" si="229"/>
        <v>9.36</v>
      </c>
      <c r="AJ93" s="13" t="str">
        <f t="shared" si="230"/>
        <v>M</v>
      </c>
      <c r="AK93" s="10" t="s">
        <v>100</v>
      </c>
      <c r="AL93" s="8">
        <v>1</v>
      </c>
      <c r="AM93" s="68" t="s">
        <v>442</v>
      </c>
      <c r="AN93" s="62">
        <v>1</v>
      </c>
      <c r="AO93" s="67" t="s">
        <v>443</v>
      </c>
      <c r="AP93" s="62">
        <v>1</v>
      </c>
      <c r="AQ93" s="67" t="s">
        <v>444</v>
      </c>
      <c r="AR93" s="62">
        <v>1</v>
      </c>
      <c r="AS93" s="8">
        <f t="shared" si="231"/>
        <v>4</v>
      </c>
      <c r="AT93" s="13" t="str">
        <f t="shared" si="232"/>
        <v>50%</v>
      </c>
      <c r="AU93" s="15">
        <f t="shared" si="233"/>
        <v>4.68</v>
      </c>
      <c r="AV93" s="13" t="str">
        <f t="shared" si="234"/>
        <v>B</v>
      </c>
      <c r="AW93" s="13" t="s">
        <v>104</v>
      </c>
      <c r="AX93" s="16" t="s">
        <v>99</v>
      </c>
      <c r="AY93" s="16" t="s">
        <v>99</v>
      </c>
      <c r="AZ93" s="16" t="s">
        <v>99</v>
      </c>
      <c r="BA93" s="16" t="s">
        <v>99</v>
      </c>
      <c r="BB93" s="16" t="s">
        <v>99</v>
      </c>
      <c r="BC93" s="16" t="s">
        <v>99</v>
      </c>
      <c r="BD93" s="16" t="s">
        <v>99</v>
      </c>
      <c r="BE93" s="16" t="s">
        <v>99</v>
      </c>
    </row>
    <row r="94" spans="1:57" ht="273.60000000000002" customHeight="1">
      <c r="A94" s="4">
        <v>57</v>
      </c>
      <c r="B94" s="3" t="s">
        <v>438</v>
      </c>
      <c r="C94" s="2" t="s">
        <v>445</v>
      </c>
      <c r="D94" s="63" t="s">
        <v>99</v>
      </c>
      <c r="E94" s="62" t="s">
        <v>92</v>
      </c>
      <c r="F94" s="62" t="s">
        <v>92</v>
      </c>
      <c r="G94" s="62" t="s">
        <v>92</v>
      </c>
      <c r="H94" s="62" t="s">
        <v>92</v>
      </c>
      <c r="I94" s="62" t="s">
        <v>92</v>
      </c>
      <c r="J94" s="62" t="s">
        <v>92</v>
      </c>
      <c r="K94" s="62" t="s">
        <v>92</v>
      </c>
      <c r="L94" s="62" t="s">
        <v>92</v>
      </c>
      <c r="M94" s="62" t="s">
        <v>92</v>
      </c>
      <c r="N94" s="25" t="s">
        <v>446</v>
      </c>
      <c r="O94" s="2" t="s">
        <v>447</v>
      </c>
      <c r="P94" s="2" t="s">
        <v>263</v>
      </c>
      <c r="Q94" s="2" t="s">
        <v>448</v>
      </c>
      <c r="R94" s="25" t="s">
        <v>151</v>
      </c>
      <c r="S94" s="26" t="s">
        <v>96</v>
      </c>
      <c r="T94" s="26" t="s">
        <v>96</v>
      </c>
      <c r="U94" s="8" t="s">
        <v>94</v>
      </c>
      <c r="V94" s="23" t="s">
        <v>97</v>
      </c>
      <c r="W94" s="27" t="s">
        <v>449</v>
      </c>
      <c r="X94" s="16" t="s">
        <v>99</v>
      </c>
      <c r="Y94" s="16" t="s">
        <v>99</v>
      </c>
      <c r="Z94" s="8">
        <v>5</v>
      </c>
      <c r="AA94" s="8">
        <v>5</v>
      </c>
      <c r="AB94" s="8">
        <v>3</v>
      </c>
      <c r="AC94" s="8">
        <v>1</v>
      </c>
      <c r="AD94" s="8">
        <v>3</v>
      </c>
      <c r="AE94" s="12">
        <f t="shared" si="227"/>
        <v>3.6000000000000005</v>
      </c>
      <c r="AF94" s="8">
        <v>5</v>
      </c>
      <c r="AG94" s="8">
        <v>5</v>
      </c>
      <c r="AH94" s="12">
        <f t="shared" si="228"/>
        <v>5</v>
      </c>
      <c r="AI94" s="3">
        <f t="shared" si="229"/>
        <v>18.000000000000004</v>
      </c>
      <c r="AJ94" s="13" t="str">
        <f t="shared" si="230"/>
        <v>A</v>
      </c>
      <c r="AK94" s="10" t="s">
        <v>100</v>
      </c>
      <c r="AL94" s="8">
        <v>1</v>
      </c>
      <c r="AM94" s="67" t="s">
        <v>450</v>
      </c>
      <c r="AN94" s="62">
        <v>2</v>
      </c>
      <c r="AO94" s="67" t="s">
        <v>451</v>
      </c>
      <c r="AP94" s="62">
        <v>2</v>
      </c>
      <c r="AQ94" s="67" t="s">
        <v>452</v>
      </c>
      <c r="AR94" s="62">
        <v>2</v>
      </c>
      <c r="AS94" s="8">
        <f t="shared" si="231"/>
        <v>7</v>
      </c>
      <c r="AT94" s="13" t="str">
        <f t="shared" si="232"/>
        <v>80%</v>
      </c>
      <c r="AU94" s="15">
        <f t="shared" si="233"/>
        <v>3.5999999999999996</v>
      </c>
      <c r="AV94" s="13" t="str">
        <f t="shared" si="234"/>
        <v>B</v>
      </c>
      <c r="AW94" s="13" t="s">
        <v>104</v>
      </c>
      <c r="AX94" s="16" t="s">
        <v>99</v>
      </c>
      <c r="AY94" s="16" t="s">
        <v>99</v>
      </c>
      <c r="AZ94" s="16" t="s">
        <v>99</v>
      </c>
      <c r="BA94" s="16" t="s">
        <v>99</v>
      </c>
      <c r="BB94" s="16" t="s">
        <v>99</v>
      </c>
      <c r="BC94" s="16" t="s">
        <v>99</v>
      </c>
      <c r="BD94" s="16" t="s">
        <v>99</v>
      </c>
      <c r="BE94" s="16" t="s">
        <v>99</v>
      </c>
    </row>
    <row r="95" spans="1:57" ht="279.60000000000002" customHeight="1">
      <c r="A95" s="4">
        <v>58</v>
      </c>
      <c r="B95" s="3" t="s">
        <v>438</v>
      </c>
      <c r="C95" s="2" t="s">
        <v>453</v>
      </c>
      <c r="D95" s="63" t="s">
        <v>99</v>
      </c>
      <c r="E95" s="62" t="s">
        <v>92</v>
      </c>
      <c r="F95" s="62" t="s">
        <v>92</v>
      </c>
      <c r="G95" s="62" t="s">
        <v>92</v>
      </c>
      <c r="H95" s="62" t="s">
        <v>92</v>
      </c>
      <c r="I95" s="62" t="s">
        <v>92</v>
      </c>
      <c r="J95" s="62" t="s">
        <v>92</v>
      </c>
      <c r="K95" s="62" t="s">
        <v>92</v>
      </c>
      <c r="L95" s="62" t="s">
        <v>92</v>
      </c>
      <c r="M95" s="62" t="s">
        <v>92</v>
      </c>
      <c r="N95" s="25" t="s">
        <v>446</v>
      </c>
      <c r="O95" s="2" t="s">
        <v>96</v>
      </c>
      <c r="P95" s="2" t="s">
        <v>263</v>
      </c>
      <c r="Q95" s="2" t="s">
        <v>454</v>
      </c>
      <c r="R95" s="25" t="s">
        <v>151</v>
      </c>
      <c r="S95" s="26" t="s">
        <v>96</v>
      </c>
      <c r="T95" s="26" t="s">
        <v>96</v>
      </c>
      <c r="U95" s="8" t="s">
        <v>94</v>
      </c>
      <c r="V95" s="23" t="s">
        <v>97</v>
      </c>
      <c r="W95" s="27" t="s">
        <v>455</v>
      </c>
      <c r="X95" s="16" t="s">
        <v>99</v>
      </c>
      <c r="Y95" s="16" t="s">
        <v>99</v>
      </c>
      <c r="Z95" s="8">
        <v>5</v>
      </c>
      <c r="AA95" s="8">
        <v>5</v>
      </c>
      <c r="AB95" s="8">
        <v>3</v>
      </c>
      <c r="AC95" s="8">
        <v>1</v>
      </c>
      <c r="AD95" s="8">
        <v>3</v>
      </c>
      <c r="AE95" s="12">
        <f t="shared" si="227"/>
        <v>3.6000000000000005</v>
      </c>
      <c r="AF95" s="8">
        <v>5</v>
      </c>
      <c r="AG95" s="8">
        <v>5</v>
      </c>
      <c r="AH95" s="12">
        <f t="shared" si="228"/>
        <v>5</v>
      </c>
      <c r="AI95" s="3">
        <f t="shared" si="229"/>
        <v>18.000000000000004</v>
      </c>
      <c r="AJ95" s="13" t="str">
        <f t="shared" si="230"/>
        <v>A</v>
      </c>
      <c r="AK95" s="10" t="s">
        <v>100</v>
      </c>
      <c r="AL95" s="8">
        <v>1</v>
      </c>
      <c r="AM95" s="68" t="s">
        <v>456</v>
      </c>
      <c r="AN95" s="62">
        <v>1</v>
      </c>
      <c r="AO95" s="67" t="s">
        <v>457</v>
      </c>
      <c r="AP95" s="62">
        <v>2</v>
      </c>
      <c r="AQ95" s="67" t="s">
        <v>458</v>
      </c>
      <c r="AR95" s="62">
        <v>2</v>
      </c>
      <c r="AS95" s="8">
        <f t="shared" si="231"/>
        <v>6</v>
      </c>
      <c r="AT95" s="13" t="str">
        <f t="shared" si="232"/>
        <v>80%</v>
      </c>
      <c r="AU95" s="15">
        <f t="shared" si="233"/>
        <v>3.5999999999999996</v>
      </c>
      <c r="AV95" s="13" t="str">
        <f t="shared" si="234"/>
        <v>B</v>
      </c>
      <c r="AW95" s="13" t="s">
        <v>104</v>
      </c>
      <c r="AX95" s="16" t="s">
        <v>99</v>
      </c>
      <c r="AY95" s="16" t="s">
        <v>99</v>
      </c>
      <c r="AZ95" s="16" t="s">
        <v>99</v>
      </c>
      <c r="BA95" s="16" t="s">
        <v>99</v>
      </c>
      <c r="BB95" s="16" t="s">
        <v>99</v>
      </c>
      <c r="BC95" s="16" t="s">
        <v>99</v>
      </c>
      <c r="BD95" s="16" t="s">
        <v>99</v>
      </c>
      <c r="BE95" s="16" t="s">
        <v>99</v>
      </c>
    </row>
    <row r="96" spans="1:57" s="82" customFormat="1" ht="279.60000000000002" customHeight="1">
      <c r="A96" s="69">
        <v>58</v>
      </c>
      <c r="B96" s="78" t="s">
        <v>438</v>
      </c>
      <c r="C96" s="71" t="s">
        <v>453</v>
      </c>
      <c r="D96" s="105" t="s">
        <v>99</v>
      </c>
      <c r="E96" s="72" t="s">
        <v>92</v>
      </c>
      <c r="F96" s="72" t="s">
        <v>92</v>
      </c>
      <c r="G96" s="72" t="s">
        <v>92</v>
      </c>
      <c r="H96" s="72" t="s">
        <v>92</v>
      </c>
      <c r="I96" s="72" t="s">
        <v>92</v>
      </c>
      <c r="J96" s="72" t="s">
        <v>92</v>
      </c>
      <c r="K96" s="72" t="s">
        <v>92</v>
      </c>
      <c r="L96" s="72" t="s">
        <v>92</v>
      </c>
      <c r="M96" s="72" t="s">
        <v>92</v>
      </c>
      <c r="N96" s="98" t="s">
        <v>446</v>
      </c>
      <c r="O96" s="71" t="s">
        <v>96</v>
      </c>
      <c r="P96" s="71" t="s">
        <v>263</v>
      </c>
      <c r="Q96" s="71" t="s">
        <v>454</v>
      </c>
      <c r="R96" s="73" t="s">
        <v>94</v>
      </c>
      <c r="S96" s="84" t="s">
        <v>96</v>
      </c>
      <c r="T96" s="73" t="s">
        <v>94</v>
      </c>
      <c r="U96" s="73" t="s">
        <v>94</v>
      </c>
      <c r="V96" s="94" t="s">
        <v>414</v>
      </c>
      <c r="W96" s="95" t="s">
        <v>459</v>
      </c>
      <c r="X96" s="76" t="s">
        <v>99</v>
      </c>
      <c r="Y96" s="76" t="s">
        <v>99</v>
      </c>
      <c r="Z96" s="73">
        <v>5</v>
      </c>
      <c r="AA96" s="73">
        <v>5</v>
      </c>
      <c r="AB96" s="73">
        <v>3</v>
      </c>
      <c r="AC96" s="73">
        <v>1</v>
      </c>
      <c r="AD96" s="73">
        <v>3</v>
      </c>
      <c r="AE96" s="77">
        <f t="shared" ref="AE96" si="282">(Z96*Z$1)+(AA96*AA$1)+(AB96*AB$1)+(AC96*AC$1)+(AD96*AD$1)</f>
        <v>3.6000000000000005</v>
      </c>
      <c r="AF96" s="73">
        <v>3</v>
      </c>
      <c r="AG96" s="73">
        <v>3</v>
      </c>
      <c r="AH96" s="77">
        <f t="shared" ref="AH96" si="283">(AF96*$AF$1)+(AG96*$AG$1)</f>
        <v>3</v>
      </c>
      <c r="AI96" s="78">
        <f t="shared" ref="AI96" si="284">AE96*AH96</f>
        <v>10.8</v>
      </c>
      <c r="AJ96" s="79" t="str">
        <f t="shared" ref="AJ96" si="285">IF(AI96="","",IF(AI96&gt;16,"A",IF(AI96&gt;5,"M",IF(AI96&gt;2,"B","R"))))</f>
        <v>M</v>
      </c>
      <c r="AK96" s="75" t="s">
        <v>100</v>
      </c>
      <c r="AL96" s="73">
        <v>1</v>
      </c>
      <c r="AM96" s="104" t="s">
        <v>456</v>
      </c>
      <c r="AN96" s="72">
        <v>1</v>
      </c>
      <c r="AO96" s="80" t="s">
        <v>457</v>
      </c>
      <c r="AP96" s="72">
        <v>2</v>
      </c>
      <c r="AQ96" s="80" t="s">
        <v>458</v>
      </c>
      <c r="AR96" s="72">
        <v>2</v>
      </c>
      <c r="AS96" s="73">
        <f t="shared" ref="AS96" si="286">AL96+AN96+AP96+AR96</f>
        <v>6</v>
      </c>
      <c r="AT96" s="79" t="str">
        <f t="shared" ref="AT96" si="287">IF(AS96="","",IF(AS96=0,"0%",IF(AS96&lt;=4,"50%",IF(AS96&gt;4,"80%"))))</f>
        <v>80%</v>
      </c>
      <c r="AU96" s="81">
        <f t="shared" ref="AU96" si="288">AI96-(AI96*AT96)</f>
        <v>2.16</v>
      </c>
      <c r="AV96" s="79" t="str">
        <f t="shared" ref="AV96" si="289">IF(AU96="","",IF(AU96&gt;16,"A",IF(AU96&gt;5,"M",IF(AU96&gt;2,"B","R"))))</f>
        <v>B</v>
      </c>
      <c r="AW96" s="79" t="s">
        <v>104</v>
      </c>
      <c r="AX96" s="76" t="s">
        <v>99</v>
      </c>
      <c r="AY96" s="76" t="s">
        <v>99</v>
      </c>
      <c r="AZ96" s="76" t="s">
        <v>99</v>
      </c>
      <c r="BA96" s="76" t="s">
        <v>99</v>
      </c>
      <c r="BB96" s="76" t="s">
        <v>99</v>
      </c>
      <c r="BC96" s="76" t="s">
        <v>99</v>
      </c>
      <c r="BD96" s="76" t="s">
        <v>99</v>
      </c>
      <c r="BE96" s="76" t="s">
        <v>99</v>
      </c>
    </row>
    <row r="97" spans="1:57" ht="269.45" customHeight="1">
      <c r="A97" s="4">
        <v>59</v>
      </c>
      <c r="B97" s="1" t="s">
        <v>460</v>
      </c>
      <c r="C97" s="2" t="s">
        <v>461</v>
      </c>
      <c r="D97" s="63" t="s">
        <v>99</v>
      </c>
      <c r="E97" s="62" t="s">
        <v>92</v>
      </c>
      <c r="F97" s="62" t="s">
        <v>92</v>
      </c>
      <c r="G97" s="62" t="s">
        <v>92</v>
      </c>
      <c r="H97" s="62" t="s">
        <v>92</v>
      </c>
      <c r="I97" s="62" t="s">
        <v>92</v>
      </c>
      <c r="J97" s="62" t="s">
        <v>92</v>
      </c>
      <c r="K97" s="62" t="s">
        <v>92</v>
      </c>
      <c r="L97" s="62" t="s">
        <v>92</v>
      </c>
      <c r="M97" s="62" t="s">
        <v>92</v>
      </c>
      <c r="N97" s="2" t="s">
        <v>276</v>
      </c>
      <c r="O97" s="2" t="s">
        <v>96</v>
      </c>
      <c r="P97" s="2" t="s">
        <v>181</v>
      </c>
      <c r="Q97" s="2" t="s">
        <v>462</v>
      </c>
      <c r="R97" s="25" t="s">
        <v>151</v>
      </c>
      <c r="S97" s="26" t="s">
        <v>96</v>
      </c>
      <c r="T97" s="26" t="s">
        <v>96</v>
      </c>
      <c r="U97" s="26" t="s">
        <v>94</v>
      </c>
      <c r="V97" s="23" t="s">
        <v>97</v>
      </c>
      <c r="W97" s="27" t="s">
        <v>463</v>
      </c>
      <c r="X97" s="16" t="s">
        <v>99</v>
      </c>
      <c r="Y97" s="16" t="s">
        <v>99</v>
      </c>
      <c r="Z97" s="8">
        <v>5</v>
      </c>
      <c r="AA97" s="8">
        <v>5</v>
      </c>
      <c r="AB97" s="8">
        <v>3</v>
      </c>
      <c r="AC97" s="8">
        <v>1</v>
      </c>
      <c r="AD97" s="8">
        <v>5</v>
      </c>
      <c r="AE97" s="12">
        <f t="shared" si="227"/>
        <v>3.9000000000000004</v>
      </c>
      <c r="AF97" s="8">
        <v>4</v>
      </c>
      <c r="AG97" s="8">
        <v>4</v>
      </c>
      <c r="AH97" s="12">
        <f t="shared" si="228"/>
        <v>4</v>
      </c>
      <c r="AI97" s="3">
        <f t="shared" si="229"/>
        <v>15.600000000000001</v>
      </c>
      <c r="AJ97" s="13" t="str">
        <f t="shared" si="230"/>
        <v>M</v>
      </c>
      <c r="AK97" s="10" t="s">
        <v>100</v>
      </c>
      <c r="AL97" s="8">
        <v>1</v>
      </c>
      <c r="AM97" s="67" t="s">
        <v>464</v>
      </c>
      <c r="AN97" s="62">
        <v>1</v>
      </c>
      <c r="AO97" s="67" t="s">
        <v>465</v>
      </c>
      <c r="AP97" s="62">
        <v>2</v>
      </c>
      <c r="AQ97" s="67" t="s">
        <v>466</v>
      </c>
      <c r="AR97" s="62">
        <v>1</v>
      </c>
      <c r="AS97" s="8">
        <f t="shared" si="231"/>
        <v>5</v>
      </c>
      <c r="AT97" s="13" t="str">
        <f t="shared" si="232"/>
        <v>80%</v>
      </c>
      <c r="AU97" s="15">
        <f t="shared" si="233"/>
        <v>3.1199999999999992</v>
      </c>
      <c r="AV97" s="13" t="str">
        <f t="shared" si="234"/>
        <v>B</v>
      </c>
      <c r="AW97" s="13" t="s">
        <v>104</v>
      </c>
      <c r="AX97" s="16" t="s">
        <v>99</v>
      </c>
      <c r="AY97" s="16" t="s">
        <v>99</v>
      </c>
      <c r="AZ97" s="16" t="s">
        <v>99</v>
      </c>
      <c r="BA97" s="16" t="s">
        <v>99</v>
      </c>
      <c r="BB97" s="16" t="s">
        <v>99</v>
      </c>
      <c r="BC97" s="16" t="s">
        <v>99</v>
      </c>
      <c r="BD97" s="16" t="s">
        <v>99</v>
      </c>
      <c r="BE97" s="16" t="s">
        <v>99</v>
      </c>
    </row>
    <row r="98" spans="1:57" s="93" customFormat="1" ht="98.45" customHeight="1">
      <c r="A98" s="85">
        <v>59</v>
      </c>
      <c r="B98" s="86" t="s">
        <v>460</v>
      </c>
      <c r="C98" s="65" t="s">
        <v>461</v>
      </c>
      <c r="D98" s="101" t="s">
        <v>99</v>
      </c>
      <c r="E98" s="87" t="s">
        <v>92</v>
      </c>
      <c r="F98" s="87" t="s">
        <v>92</v>
      </c>
      <c r="G98" s="87" t="s">
        <v>92</v>
      </c>
      <c r="H98" s="87" t="s">
        <v>92</v>
      </c>
      <c r="I98" s="87" t="s">
        <v>92</v>
      </c>
      <c r="J98" s="87" t="s">
        <v>92</v>
      </c>
      <c r="K98" s="87" t="s">
        <v>92</v>
      </c>
      <c r="L98" s="87" t="s">
        <v>92</v>
      </c>
      <c r="M98" s="87" t="s">
        <v>92</v>
      </c>
      <c r="N98" s="65" t="s">
        <v>276</v>
      </c>
      <c r="O98" s="65" t="s">
        <v>96</v>
      </c>
      <c r="P98" s="65" t="s">
        <v>181</v>
      </c>
      <c r="Q98" s="65" t="s">
        <v>462</v>
      </c>
      <c r="R98" s="88" t="s">
        <v>96</v>
      </c>
      <c r="S98" s="89" t="s">
        <v>94</v>
      </c>
      <c r="T98" s="89" t="s">
        <v>94</v>
      </c>
      <c r="U98" s="99" t="s">
        <v>151</v>
      </c>
      <c r="V98" s="89" t="s">
        <v>99</v>
      </c>
      <c r="W98" s="89" t="s">
        <v>99</v>
      </c>
      <c r="X98" s="66" t="s">
        <v>325</v>
      </c>
      <c r="Y98" s="106" t="s">
        <v>467</v>
      </c>
      <c r="Z98" s="88">
        <v>5</v>
      </c>
      <c r="AA98" s="88">
        <v>5</v>
      </c>
      <c r="AB98" s="88">
        <v>3</v>
      </c>
      <c r="AC98" s="88">
        <v>1</v>
      </c>
      <c r="AD98" s="88">
        <v>5</v>
      </c>
      <c r="AE98" s="90">
        <f t="shared" si="227"/>
        <v>3.9000000000000004</v>
      </c>
      <c r="AF98" s="88">
        <v>4</v>
      </c>
      <c r="AG98" s="88">
        <v>4</v>
      </c>
      <c r="AH98" s="90">
        <f t="shared" ref="AH98" si="290">(AF98*$AF$1)+(AG98*$AG$1)</f>
        <v>4</v>
      </c>
      <c r="AI98" s="64">
        <f t="shared" ref="AI98" si="291">AE98*AH98</f>
        <v>15.600000000000001</v>
      </c>
      <c r="AJ98" s="55" t="str">
        <f t="shared" ref="AJ98" si="292">IF(AI98="","",IF(AI98&gt;16,"A",IF(AI98&gt;5,"M",IF(AI98&gt;2,"B","R"))))</f>
        <v>M</v>
      </c>
      <c r="AK98" s="66" t="s">
        <v>100</v>
      </c>
      <c r="AL98" s="88">
        <v>1</v>
      </c>
      <c r="AM98" s="91" t="s">
        <v>464</v>
      </c>
      <c r="AN98" s="88">
        <v>1</v>
      </c>
      <c r="AO98" s="91" t="s">
        <v>465</v>
      </c>
      <c r="AP98" s="88">
        <v>1</v>
      </c>
      <c r="AQ98" s="91" t="s">
        <v>466</v>
      </c>
      <c r="AR98" s="88">
        <v>1</v>
      </c>
      <c r="AS98" s="88">
        <f t="shared" ref="AS98" si="293">AL98+AN98+AP98+AR98</f>
        <v>4</v>
      </c>
      <c r="AT98" s="55" t="str">
        <f t="shared" ref="AT98" si="294">IF(AS98="","",IF(AS98=0,"0%",IF(AS98&lt;=4,"50%",IF(AS98&gt;4,"80%"))))</f>
        <v>50%</v>
      </c>
      <c r="AU98" s="92">
        <f t="shared" ref="AU98" si="295">AI98-(AI98*AT98)</f>
        <v>7.8000000000000007</v>
      </c>
      <c r="AV98" s="55" t="str">
        <f t="shared" ref="AV98" si="296">IF(AU98="","",IF(AU98&gt;16,"A",IF(AU98&gt;5,"M",IF(AU98&gt;2,"B","R"))))</f>
        <v>M</v>
      </c>
      <c r="AW98" s="55" t="s">
        <v>156</v>
      </c>
      <c r="AX98" s="56" t="s">
        <v>468</v>
      </c>
      <c r="AY98" s="57" t="s">
        <v>99</v>
      </c>
      <c r="AZ98" s="100" t="s">
        <v>469</v>
      </c>
      <c r="BA98" s="59" t="s">
        <v>470</v>
      </c>
      <c r="BB98" s="59" t="s">
        <v>471</v>
      </c>
      <c r="BC98" s="100" t="s">
        <v>169</v>
      </c>
      <c r="BD98" s="59" t="s">
        <v>160</v>
      </c>
      <c r="BE98" s="59" t="s">
        <v>204</v>
      </c>
    </row>
    <row r="99" spans="1:57" ht="270" customHeight="1">
      <c r="A99" s="4">
        <v>60</v>
      </c>
      <c r="B99" s="1" t="s">
        <v>460</v>
      </c>
      <c r="C99" s="2" t="s">
        <v>472</v>
      </c>
      <c r="D99" s="63" t="s">
        <v>99</v>
      </c>
      <c r="E99" s="62" t="s">
        <v>92</v>
      </c>
      <c r="F99" s="62" t="s">
        <v>92</v>
      </c>
      <c r="G99" s="62" t="s">
        <v>92</v>
      </c>
      <c r="H99" s="62" t="s">
        <v>92</v>
      </c>
      <c r="I99" s="62" t="s">
        <v>92</v>
      </c>
      <c r="J99" s="62" t="s">
        <v>92</v>
      </c>
      <c r="K99" s="62" t="s">
        <v>92</v>
      </c>
      <c r="L99" s="62" t="s">
        <v>92</v>
      </c>
      <c r="M99" s="62" t="s">
        <v>92</v>
      </c>
      <c r="N99" s="2" t="s">
        <v>276</v>
      </c>
      <c r="O99" s="2" t="s">
        <v>96</v>
      </c>
      <c r="P99" s="2" t="s">
        <v>181</v>
      </c>
      <c r="Q99" s="2" t="s">
        <v>462</v>
      </c>
      <c r="R99" s="25" t="s">
        <v>151</v>
      </c>
      <c r="S99" s="26" t="s">
        <v>96</v>
      </c>
      <c r="T99" s="26" t="s">
        <v>96</v>
      </c>
      <c r="U99" s="26" t="s">
        <v>94</v>
      </c>
      <c r="V99" s="23" t="s">
        <v>97</v>
      </c>
      <c r="W99" s="27" t="s">
        <v>463</v>
      </c>
      <c r="X99" s="26" t="s">
        <v>99</v>
      </c>
      <c r="Y99" s="26" t="s">
        <v>99</v>
      </c>
      <c r="Z99" s="8">
        <v>3</v>
      </c>
      <c r="AA99" s="8">
        <v>3</v>
      </c>
      <c r="AB99" s="8">
        <v>3</v>
      </c>
      <c r="AC99" s="8">
        <v>1</v>
      </c>
      <c r="AD99" s="8">
        <v>5</v>
      </c>
      <c r="AE99" s="12">
        <f t="shared" si="227"/>
        <v>2.9</v>
      </c>
      <c r="AF99" s="8">
        <v>4</v>
      </c>
      <c r="AG99" s="8">
        <v>4</v>
      </c>
      <c r="AH99" s="12">
        <f t="shared" si="228"/>
        <v>4</v>
      </c>
      <c r="AI99" s="3">
        <f t="shared" si="229"/>
        <v>11.6</v>
      </c>
      <c r="AJ99" s="13" t="str">
        <f t="shared" si="230"/>
        <v>M</v>
      </c>
      <c r="AK99" s="10" t="s">
        <v>100</v>
      </c>
      <c r="AL99" s="8">
        <v>1</v>
      </c>
      <c r="AM99" s="67" t="s">
        <v>473</v>
      </c>
      <c r="AN99" s="62">
        <v>1</v>
      </c>
      <c r="AO99" s="67" t="s">
        <v>465</v>
      </c>
      <c r="AP99" s="62">
        <v>2</v>
      </c>
      <c r="AQ99" s="67" t="s">
        <v>474</v>
      </c>
      <c r="AR99" s="62">
        <v>1</v>
      </c>
      <c r="AS99" s="8">
        <f t="shared" si="231"/>
        <v>5</v>
      </c>
      <c r="AT99" s="13" t="str">
        <f t="shared" si="232"/>
        <v>80%</v>
      </c>
      <c r="AU99" s="15">
        <f t="shared" si="233"/>
        <v>2.3200000000000003</v>
      </c>
      <c r="AV99" s="13" t="str">
        <f t="shared" si="234"/>
        <v>B</v>
      </c>
      <c r="AW99" s="13" t="s">
        <v>104</v>
      </c>
      <c r="AX99" s="16" t="s">
        <v>99</v>
      </c>
      <c r="AY99" s="16" t="s">
        <v>99</v>
      </c>
      <c r="AZ99" s="16" t="s">
        <v>99</v>
      </c>
      <c r="BA99" s="16" t="s">
        <v>99</v>
      </c>
      <c r="BB99" s="16" t="s">
        <v>99</v>
      </c>
      <c r="BC99" s="16" t="s">
        <v>99</v>
      </c>
      <c r="BD99" s="16" t="s">
        <v>99</v>
      </c>
      <c r="BE99" s="16" t="s">
        <v>99</v>
      </c>
    </row>
    <row r="100" spans="1:57" s="93" customFormat="1" ht="120" customHeight="1">
      <c r="A100" s="85">
        <v>60</v>
      </c>
      <c r="B100" s="86" t="s">
        <v>460</v>
      </c>
      <c r="C100" s="65" t="s">
        <v>472</v>
      </c>
      <c r="D100" s="101" t="s">
        <v>99</v>
      </c>
      <c r="E100" s="87" t="s">
        <v>92</v>
      </c>
      <c r="F100" s="87" t="s">
        <v>92</v>
      </c>
      <c r="G100" s="87" t="s">
        <v>92</v>
      </c>
      <c r="H100" s="87" t="s">
        <v>92</v>
      </c>
      <c r="I100" s="87" t="s">
        <v>92</v>
      </c>
      <c r="J100" s="87" t="s">
        <v>92</v>
      </c>
      <c r="K100" s="87" t="s">
        <v>92</v>
      </c>
      <c r="L100" s="87" t="s">
        <v>92</v>
      </c>
      <c r="M100" s="87" t="s">
        <v>92</v>
      </c>
      <c r="N100" s="65" t="s">
        <v>276</v>
      </c>
      <c r="O100" s="65" t="s">
        <v>96</v>
      </c>
      <c r="P100" s="65" t="s">
        <v>181</v>
      </c>
      <c r="Q100" s="65" t="s">
        <v>462</v>
      </c>
      <c r="R100" s="88" t="s">
        <v>96</v>
      </c>
      <c r="S100" s="89" t="s">
        <v>94</v>
      </c>
      <c r="T100" s="89" t="s">
        <v>94</v>
      </c>
      <c r="U100" s="89" t="s">
        <v>96</v>
      </c>
      <c r="V100" s="89" t="s">
        <v>99</v>
      </c>
      <c r="W100" s="89" t="s">
        <v>99</v>
      </c>
      <c r="X100" s="66" t="s">
        <v>325</v>
      </c>
      <c r="Y100" s="106" t="s">
        <v>467</v>
      </c>
      <c r="Z100" s="88">
        <v>3</v>
      </c>
      <c r="AA100" s="88">
        <v>3</v>
      </c>
      <c r="AB100" s="88">
        <v>3</v>
      </c>
      <c r="AC100" s="88">
        <v>1</v>
      </c>
      <c r="AD100" s="88">
        <v>5</v>
      </c>
      <c r="AE100" s="90">
        <f t="shared" si="227"/>
        <v>2.9</v>
      </c>
      <c r="AF100" s="88">
        <v>4</v>
      </c>
      <c r="AG100" s="88">
        <v>4</v>
      </c>
      <c r="AH100" s="90">
        <f t="shared" ref="AH100" si="297">(AF100*$AF$1)+(AG100*$AG$1)</f>
        <v>4</v>
      </c>
      <c r="AI100" s="64">
        <f t="shared" ref="AI100" si="298">AE100*AH100</f>
        <v>11.6</v>
      </c>
      <c r="AJ100" s="55" t="str">
        <f t="shared" ref="AJ100" si="299">IF(AI100="","",IF(AI100&gt;16,"A",IF(AI100&gt;5,"M",IF(AI100&gt;2,"B","R"))))</f>
        <v>M</v>
      </c>
      <c r="AK100" s="66" t="s">
        <v>100</v>
      </c>
      <c r="AL100" s="88">
        <v>1</v>
      </c>
      <c r="AM100" s="91" t="s">
        <v>473</v>
      </c>
      <c r="AN100" s="88">
        <v>1</v>
      </c>
      <c r="AO100" s="91" t="s">
        <v>465</v>
      </c>
      <c r="AP100" s="88">
        <v>1</v>
      </c>
      <c r="AQ100" s="91" t="s">
        <v>474</v>
      </c>
      <c r="AR100" s="88">
        <v>1</v>
      </c>
      <c r="AS100" s="88">
        <f t="shared" ref="AS100" si="300">AL100+AN100+AP100+AR100</f>
        <v>4</v>
      </c>
      <c r="AT100" s="55" t="str">
        <f t="shared" ref="AT100" si="301">IF(AS100="","",IF(AS100=0,"0%",IF(AS100&lt;=4,"50%",IF(AS100&gt;4,"80%"))))</f>
        <v>50%</v>
      </c>
      <c r="AU100" s="92">
        <f t="shared" ref="AU100" si="302">AI100-(AI100*AT100)</f>
        <v>5.8</v>
      </c>
      <c r="AV100" s="55" t="str">
        <f t="shared" ref="AV100" si="303">IF(AU100="","",IF(AU100&gt;16,"A",IF(AU100&gt;5,"M",IF(AU100&gt;2,"B","R"))))</f>
        <v>M</v>
      </c>
      <c r="AW100" s="55" t="s">
        <v>156</v>
      </c>
      <c r="AX100" s="56" t="s">
        <v>468</v>
      </c>
      <c r="AY100" s="57" t="s">
        <v>99</v>
      </c>
      <c r="AZ100" s="100" t="s">
        <v>469</v>
      </c>
      <c r="BA100" s="59" t="s">
        <v>470</v>
      </c>
      <c r="BB100" s="59" t="s">
        <v>471</v>
      </c>
      <c r="BC100" s="100" t="s">
        <v>169</v>
      </c>
      <c r="BD100" s="59" t="s">
        <v>160</v>
      </c>
      <c r="BE100" s="59" t="s">
        <v>204</v>
      </c>
    </row>
    <row r="101" spans="1:57" ht="288.60000000000002" customHeight="1">
      <c r="A101" s="4">
        <v>61</v>
      </c>
      <c r="B101" s="1" t="s">
        <v>475</v>
      </c>
      <c r="C101" s="2" t="s">
        <v>476</v>
      </c>
      <c r="D101" s="63" t="s">
        <v>99</v>
      </c>
      <c r="E101" s="62" t="s">
        <v>92</v>
      </c>
      <c r="F101" s="63" t="s">
        <v>99</v>
      </c>
      <c r="G101" s="63" t="s">
        <v>99</v>
      </c>
      <c r="H101" s="63" t="s">
        <v>99</v>
      </c>
      <c r="I101" s="63" t="s">
        <v>99</v>
      </c>
      <c r="J101" s="63" t="s">
        <v>99</v>
      </c>
      <c r="K101" s="63" t="s">
        <v>99</v>
      </c>
      <c r="L101" s="63" t="s">
        <v>99</v>
      </c>
      <c r="M101" s="63" t="s">
        <v>99</v>
      </c>
      <c r="N101" s="25" t="s">
        <v>477</v>
      </c>
      <c r="O101" s="2" t="s">
        <v>96</v>
      </c>
      <c r="P101" s="2" t="s">
        <v>263</v>
      </c>
      <c r="Q101" s="2" t="s">
        <v>462</v>
      </c>
      <c r="R101" s="25" t="s">
        <v>151</v>
      </c>
      <c r="S101" s="26" t="s">
        <v>96</v>
      </c>
      <c r="T101" s="26" t="s">
        <v>96</v>
      </c>
      <c r="U101" s="8" t="s">
        <v>94</v>
      </c>
      <c r="V101" s="23" t="s">
        <v>97</v>
      </c>
      <c r="W101" s="27" t="s">
        <v>478</v>
      </c>
      <c r="X101" s="16" t="s">
        <v>99</v>
      </c>
      <c r="Y101" s="16" t="s">
        <v>99</v>
      </c>
      <c r="Z101" s="8">
        <v>5</v>
      </c>
      <c r="AA101" s="8">
        <v>5</v>
      </c>
      <c r="AB101" s="8">
        <v>3</v>
      </c>
      <c r="AC101" s="8">
        <v>1</v>
      </c>
      <c r="AD101" s="8">
        <v>3</v>
      </c>
      <c r="AE101" s="12">
        <f t="shared" si="227"/>
        <v>3.6000000000000005</v>
      </c>
      <c r="AF101" s="8">
        <v>5</v>
      </c>
      <c r="AG101" s="8">
        <v>5</v>
      </c>
      <c r="AH101" s="12">
        <f t="shared" si="228"/>
        <v>5</v>
      </c>
      <c r="AI101" s="3">
        <f t="shared" si="229"/>
        <v>18.000000000000004</v>
      </c>
      <c r="AJ101" s="13" t="str">
        <f t="shared" si="230"/>
        <v>A</v>
      </c>
      <c r="AK101" s="10" t="s">
        <v>100</v>
      </c>
      <c r="AL101" s="8">
        <v>1</v>
      </c>
      <c r="AM101" s="67" t="s">
        <v>479</v>
      </c>
      <c r="AN101" s="62">
        <v>1</v>
      </c>
      <c r="AO101" s="67" t="s">
        <v>480</v>
      </c>
      <c r="AP101" s="62">
        <v>2</v>
      </c>
      <c r="AQ101" s="67" t="s">
        <v>481</v>
      </c>
      <c r="AR101" s="62">
        <v>1</v>
      </c>
      <c r="AS101" s="8">
        <f t="shared" si="231"/>
        <v>5</v>
      </c>
      <c r="AT101" s="13" t="str">
        <f t="shared" si="232"/>
        <v>80%</v>
      </c>
      <c r="AU101" s="15">
        <f t="shared" si="233"/>
        <v>3.5999999999999996</v>
      </c>
      <c r="AV101" s="13" t="str">
        <f t="shared" si="234"/>
        <v>B</v>
      </c>
      <c r="AW101" s="13" t="s">
        <v>104</v>
      </c>
      <c r="AX101" s="16" t="s">
        <v>99</v>
      </c>
      <c r="AY101" s="16" t="s">
        <v>99</v>
      </c>
      <c r="AZ101" s="16" t="s">
        <v>99</v>
      </c>
      <c r="BA101" s="16" t="s">
        <v>99</v>
      </c>
      <c r="BB101" s="16" t="s">
        <v>99</v>
      </c>
      <c r="BC101" s="16" t="s">
        <v>99</v>
      </c>
      <c r="BD101" s="16" t="s">
        <v>99</v>
      </c>
      <c r="BE101" s="16" t="s">
        <v>99</v>
      </c>
    </row>
    <row r="102" spans="1:57" s="82" customFormat="1" ht="288.60000000000002" customHeight="1">
      <c r="A102" s="69">
        <v>61</v>
      </c>
      <c r="B102" s="83" t="s">
        <v>475</v>
      </c>
      <c r="C102" s="71" t="s">
        <v>476</v>
      </c>
      <c r="D102" s="105" t="s">
        <v>99</v>
      </c>
      <c r="E102" s="72" t="s">
        <v>92</v>
      </c>
      <c r="F102" s="105" t="s">
        <v>99</v>
      </c>
      <c r="G102" s="105" t="s">
        <v>99</v>
      </c>
      <c r="H102" s="105" t="s">
        <v>99</v>
      </c>
      <c r="I102" s="105" t="s">
        <v>99</v>
      </c>
      <c r="J102" s="105" t="s">
        <v>99</v>
      </c>
      <c r="K102" s="105" t="s">
        <v>99</v>
      </c>
      <c r="L102" s="105" t="s">
        <v>99</v>
      </c>
      <c r="M102" s="105" t="s">
        <v>99</v>
      </c>
      <c r="N102" s="98" t="s">
        <v>477</v>
      </c>
      <c r="O102" s="71" t="s">
        <v>96</v>
      </c>
      <c r="P102" s="71" t="s">
        <v>263</v>
      </c>
      <c r="Q102" s="71" t="s">
        <v>462</v>
      </c>
      <c r="R102" s="73" t="s">
        <v>94</v>
      </c>
      <c r="S102" s="84" t="s">
        <v>96</v>
      </c>
      <c r="T102" s="73" t="s">
        <v>94</v>
      </c>
      <c r="U102" s="73" t="s">
        <v>94</v>
      </c>
      <c r="V102" s="94" t="s">
        <v>414</v>
      </c>
      <c r="W102" s="95" t="s">
        <v>482</v>
      </c>
      <c r="X102" s="76" t="s">
        <v>99</v>
      </c>
      <c r="Y102" s="76" t="s">
        <v>99</v>
      </c>
      <c r="Z102" s="73">
        <v>5</v>
      </c>
      <c r="AA102" s="73">
        <v>5</v>
      </c>
      <c r="AB102" s="73">
        <v>3</v>
      </c>
      <c r="AC102" s="73">
        <v>1</v>
      </c>
      <c r="AD102" s="73">
        <v>3</v>
      </c>
      <c r="AE102" s="77">
        <f t="shared" ref="AE102" si="304">(Z102*Z$1)+(AA102*AA$1)+(AB102*AB$1)+(AC102*AC$1)+(AD102*AD$1)</f>
        <v>3.6000000000000005</v>
      </c>
      <c r="AF102" s="73">
        <v>3</v>
      </c>
      <c r="AG102" s="73">
        <v>3</v>
      </c>
      <c r="AH102" s="77">
        <f t="shared" ref="AH102" si="305">(AF102*$AF$1)+(AG102*$AG$1)</f>
        <v>3</v>
      </c>
      <c r="AI102" s="78">
        <f t="shared" ref="AI102" si="306">AE102*AH102</f>
        <v>10.8</v>
      </c>
      <c r="AJ102" s="79" t="str">
        <f t="shared" ref="AJ102" si="307">IF(AI102="","",IF(AI102&gt;16,"A",IF(AI102&gt;5,"M",IF(AI102&gt;2,"B","R"))))</f>
        <v>M</v>
      </c>
      <c r="AK102" s="75" t="s">
        <v>100</v>
      </c>
      <c r="AL102" s="73">
        <v>1</v>
      </c>
      <c r="AM102" s="80" t="s">
        <v>479</v>
      </c>
      <c r="AN102" s="72">
        <v>1</v>
      </c>
      <c r="AO102" s="80" t="s">
        <v>480</v>
      </c>
      <c r="AP102" s="72">
        <v>2</v>
      </c>
      <c r="AQ102" s="80" t="s">
        <v>481</v>
      </c>
      <c r="AR102" s="72">
        <v>1</v>
      </c>
      <c r="AS102" s="73">
        <f t="shared" ref="AS102" si="308">AL102+AN102+AP102+AR102</f>
        <v>5</v>
      </c>
      <c r="AT102" s="79" t="str">
        <f t="shared" ref="AT102" si="309">IF(AS102="","",IF(AS102=0,"0%",IF(AS102&lt;=4,"50%",IF(AS102&gt;4,"80%"))))</f>
        <v>80%</v>
      </c>
      <c r="AU102" s="81">
        <f t="shared" ref="AU102" si="310">AI102-(AI102*AT102)</f>
        <v>2.16</v>
      </c>
      <c r="AV102" s="79" t="str">
        <f t="shared" ref="AV102" si="311">IF(AU102="","",IF(AU102&gt;16,"A",IF(AU102&gt;5,"M",IF(AU102&gt;2,"B","R"))))</f>
        <v>B</v>
      </c>
      <c r="AW102" s="79" t="s">
        <v>104</v>
      </c>
      <c r="AX102" s="76" t="s">
        <v>99</v>
      </c>
      <c r="AY102" s="76" t="s">
        <v>99</v>
      </c>
      <c r="AZ102" s="76" t="s">
        <v>99</v>
      </c>
      <c r="BA102" s="76" t="s">
        <v>99</v>
      </c>
      <c r="BB102" s="76" t="s">
        <v>99</v>
      </c>
      <c r="BC102" s="76" t="s">
        <v>99</v>
      </c>
      <c r="BD102" s="76" t="s">
        <v>99</v>
      </c>
      <c r="BE102" s="76" t="s">
        <v>99</v>
      </c>
    </row>
    <row r="103" spans="1:57" ht="295.14999999999998" customHeight="1">
      <c r="A103" s="4">
        <v>62</v>
      </c>
      <c r="B103" s="1" t="s">
        <v>483</v>
      </c>
      <c r="C103" s="2" t="s">
        <v>484</v>
      </c>
      <c r="D103" s="63" t="s">
        <v>99</v>
      </c>
      <c r="E103" s="62" t="s">
        <v>92</v>
      </c>
      <c r="F103" s="62" t="s">
        <v>92</v>
      </c>
      <c r="G103" s="62" t="s">
        <v>92</v>
      </c>
      <c r="H103" s="62" t="s">
        <v>92</v>
      </c>
      <c r="I103" s="62" t="s">
        <v>92</v>
      </c>
      <c r="J103" s="62" t="s">
        <v>92</v>
      </c>
      <c r="K103" s="62" t="s">
        <v>92</v>
      </c>
      <c r="L103" s="62" t="s">
        <v>92</v>
      </c>
      <c r="M103" s="62" t="s">
        <v>92</v>
      </c>
      <c r="N103" s="2" t="s">
        <v>283</v>
      </c>
      <c r="O103" s="62" t="s">
        <v>96</v>
      </c>
      <c r="P103" s="62" t="s">
        <v>150</v>
      </c>
      <c r="Q103" s="62" t="s">
        <v>94</v>
      </c>
      <c r="R103" s="25" t="s">
        <v>151</v>
      </c>
      <c r="S103" s="26" t="s">
        <v>96</v>
      </c>
      <c r="T103" s="26" t="s">
        <v>96</v>
      </c>
      <c r="U103" s="8" t="s">
        <v>94</v>
      </c>
      <c r="V103" s="23" t="s">
        <v>97</v>
      </c>
      <c r="W103" s="27" t="s">
        <v>485</v>
      </c>
      <c r="X103" s="16" t="s">
        <v>99</v>
      </c>
      <c r="Y103" s="16" t="s">
        <v>99</v>
      </c>
      <c r="Z103" s="8">
        <v>5</v>
      </c>
      <c r="AA103" s="8">
        <v>4</v>
      </c>
      <c r="AB103" s="8">
        <v>3</v>
      </c>
      <c r="AC103" s="8">
        <v>1</v>
      </c>
      <c r="AD103" s="8">
        <v>5</v>
      </c>
      <c r="AE103" s="12">
        <f t="shared" si="227"/>
        <v>3.75</v>
      </c>
      <c r="AF103" s="8">
        <v>4</v>
      </c>
      <c r="AG103" s="8">
        <v>4</v>
      </c>
      <c r="AH103" s="12">
        <f t="shared" si="228"/>
        <v>4</v>
      </c>
      <c r="AI103" s="3">
        <f t="shared" si="229"/>
        <v>15</v>
      </c>
      <c r="AJ103" s="13" t="str">
        <f t="shared" si="230"/>
        <v>M</v>
      </c>
      <c r="AK103" s="10" t="s">
        <v>100</v>
      </c>
      <c r="AL103" s="8">
        <v>1</v>
      </c>
      <c r="AM103" s="68" t="s">
        <v>486</v>
      </c>
      <c r="AN103" s="62">
        <v>2</v>
      </c>
      <c r="AO103" s="67" t="s">
        <v>487</v>
      </c>
      <c r="AP103" s="62">
        <v>2</v>
      </c>
      <c r="AQ103" s="67" t="s">
        <v>488</v>
      </c>
      <c r="AR103" s="62">
        <v>2</v>
      </c>
      <c r="AS103" s="8">
        <f t="shared" si="231"/>
        <v>7</v>
      </c>
      <c r="AT103" s="13" t="str">
        <f t="shared" si="232"/>
        <v>80%</v>
      </c>
      <c r="AU103" s="15">
        <f t="shared" si="233"/>
        <v>3</v>
      </c>
      <c r="AV103" s="13" t="str">
        <f t="shared" si="234"/>
        <v>B</v>
      </c>
      <c r="AW103" s="13" t="s">
        <v>104</v>
      </c>
      <c r="AX103" s="16" t="s">
        <v>99</v>
      </c>
      <c r="AY103" s="16" t="s">
        <v>99</v>
      </c>
      <c r="AZ103" s="16" t="s">
        <v>99</v>
      </c>
      <c r="BA103" s="16" t="s">
        <v>99</v>
      </c>
      <c r="BB103" s="16" t="s">
        <v>99</v>
      </c>
      <c r="BC103" s="16" t="s">
        <v>99</v>
      </c>
      <c r="BD103" s="16" t="s">
        <v>99</v>
      </c>
      <c r="BE103" s="16" t="s">
        <v>99</v>
      </c>
    </row>
    <row r="104" spans="1:57" ht="295.14999999999998" customHeight="1">
      <c r="A104" s="4">
        <v>63</v>
      </c>
      <c r="B104" s="1" t="s">
        <v>489</v>
      </c>
      <c r="C104" s="2" t="s">
        <v>490</v>
      </c>
      <c r="D104" s="63" t="s">
        <v>99</v>
      </c>
      <c r="E104" s="63" t="s">
        <v>99</v>
      </c>
      <c r="F104" s="62" t="s">
        <v>92</v>
      </c>
      <c r="G104" s="62" t="s">
        <v>92</v>
      </c>
      <c r="H104" s="63" t="s">
        <v>99</v>
      </c>
      <c r="I104" s="63" t="s">
        <v>99</v>
      </c>
      <c r="J104" s="63" t="s">
        <v>99</v>
      </c>
      <c r="K104" s="63" t="s">
        <v>99</v>
      </c>
      <c r="L104" s="63" t="s">
        <v>99</v>
      </c>
      <c r="M104" s="63" t="s">
        <v>99</v>
      </c>
      <c r="N104" s="2" t="s">
        <v>491</v>
      </c>
      <c r="O104" s="62" t="s">
        <v>96</v>
      </c>
      <c r="P104" s="62" t="s">
        <v>150</v>
      </c>
      <c r="Q104" s="62" t="s">
        <v>94</v>
      </c>
      <c r="R104" s="25" t="s">
        <v>151</v>
      </c>
      <c r="S104" s="26" t="s">
        <v>96</v>
      </c>
      <c r="T104" s="26" t="s">
        <v>96</v>
      </c>
      <c r="U104" s="8" t="s">
        <v>94</v>
      </c>
      <c r="V104" s="23" t="s">
        <v>97</v>
      </c>
      <c r="W104" s="27" t="s">
        <v>492</v>
      </c>
      <c r="X104" s="16" t="s">
        <v>99</v>
      </c>
      <c r="Y104" s="16" t="s">
        <v>99</v>
      </c>
      <c r="Z104" s="8">
        <v>3</v>
      </c>
      <c r="AA104" s="8">
        <v>3</v>
      </c>
      <c r="AB104" s="8">
        <v>3</v>
      </c>
      <c r="AC104" s="8">
        <v>1</v>
      </c>
      <c r="AD104" s="8">
        <v>5</v>
      </c>
      <c r="AE104" s="12">
        <f t="shared" si="227"/>
        <v>2.9</v>
      </c>
      <c r="AF104" s="8">
        <v>4</v>
      </c>
      <c r="AG104" s="8">
        <v>4</v>
      </c>
      <c r="AH104" s="12">
        <f t="shared" si="228"/>
        <v>4</v>
      </c>
      <c r="AI104" s="3">
        <f t="shared" si="229"/>
        <v>11.6</v>
      </c>
      <c r="AJ104" s="13" t="str">
        <f t="shared" si="230"/>
        <v>M</v>
      </c>
      <c r="AK104" s="10" t="s">
        <v>100</v>
      </c>
      <c r="AL104" s="8">
        <v>1</v>
      </c>
      <c r="AM104" s="67" t="s">
        <v>493</v>
      </c>
      <c r="AN104" s="62">
        <v>1</v>
      </c>
      <c r="AO104" s="67" t="s">
        <v>356</v>
      </c>
      <c r="AP104" s="62">
        <v>2</v>
      </c>
      <c r="AQ104" s="67" t="s">
        <v>494</v>
      </c>
      <c r="AR104" s="62">
        <v>2</v>
      </c>
      <c r="AS104" s="8">
        <f t="shared" si="231"/>
        <v>6</v>
      </c>
      <c r="AT104" s="13" t="str">
        <f t="shared" si="232"/>
        <v>80%</v>
      </c>
      <c r="AU104" s="15">
        <f t="shared" si="233"/>
        <v>2.3200000000000003</v>
      </c>
      <c r="AV104" s="13" t="str">
        <f t="shared" si="234"/>
        <v>B</v>
      </c>
      <c r="AW104" s="13" t="s">
        <v>104</v>
      </c>
      <c r="AX104" s="16" t="s">
        <v>99</v>
      </c>
      <c r="AY104" s="16" t="s">
        <v>99</v>
      </c>
      <c r="AZ104" s="16" t="s">
        <v>99</v>
      </c>
      <c r="BA104" s="16" t="s">
        <v>99</v>
      </c>
      <c r="BB104" s="16" t="s">
        <v>99</v>
      </c>
      <c r="BC104" s="16" t="s">
        <v>99</v>
      </c>
      <c r="BD104" s="16" t="s">
        <v>99</v>
      </c>
      <c r="BE104" s="16" t="s">
        <v>99</v>
      </c>
    </row>
  </sheetData>
  <autoFilter ref="A2:BE104" xr:uid="{DB7CDDB1-04C4-4821-8EC5-A305AE463A7F}"/>
  <mergeCells count="2">
    <mergeCell ref="AO2:AQ2"/>
    <mergeCell ref="AK1:AR1"/>
  </mergeCells>
  <conditionalFormatting sqref="AI1:AI1048576">
    <cfRule type="colorScale" priority="2">
      <colorScale>
        <cfvo type="min"/>
        <cfvo type="percentile" val="50"/>
        <cfvo type="max"/>
        <color rgb="FF63BE7B"/>
        <color rgb="FFFFEB84"/>
        <color rgb="FFF8696B"/>
      </colorScale>
    </cfRule>
  </conditionalFormatting>
  <conditionalFormatting sqref="AI3:AI104">
    <cfRule type="colorScale" priority="1085">
      <colorScale>
        <cfvo type="min"/>
        <cfvo type="percentile" val="50"/>
        <cfvo type="max"/>
        <color rgb="FF63BE7B"/>
        <color rgb="FFFFEB84"/>
        <color rgb="FFF8696B"/>
      </colorScale>
    </cfRule>
  </conditionalFormatting>
  <conditionalFormatting sqref="AJ3:AJ104">
    <cfRule type="colorScale" priority="1087">
      <colorScale>
        <cfvo type="min"/>
        <cfvo type="percentile" val="50"/>
        <cfvo type="max"/>
        <color rgb="FF63BE7B"/>
        <color rgb="FFFFEB84"/>
        <color rgb="FFF8696B"/>
      </colorScale>
    </cfRule>
    <cfRule type="colorScale" priority="1089">
      <colorScale>
        <cfvo type="min"/>
        <cfvo type="percentile" val="50"/>
        <cfvo type="max"/>
        <color rgb="FF008000"/>
        <color rgb="FFFFEB84"/>
        <color rgb="FFFF0000"/>
      </colorScale>
    </cfRule>
    <cfRule type="colorScale" priority="1088">
      <colorScale>
        <cfvo type="min"/>
        <cfvo type="percentile" val="50"/>
        <cfvo type="max"/>
        <color rgb="FF63BE7B"/>
        <color rgb="FFFFEB84"/>
        <color rgb="FFF8696B"/>
      </colorScale>
    </cfRule>
  </conditionalFormatting>
  <conditionalFormatting sqref="AT3:AT104">
    <cfRule type="colorScale" priority="1093">
      <colorScale>
        <cfvo type="min"/>
        <cfvo type="percentile" val="50"/>
        <cfvo type="max"/>
        <color rgb="FF63BE7B"/>
        <color rgb="FFFFEB84"/>
        <color rgb="FFF8696B"/>
      </colorScale>
    </cfRule>
    <cfRule type="colorScale" priority="1095">
      <colorScale>
        <cfvo type="min"/>
        <cfvo type="percentile" val="50"/>
        <cfvo type="max"/>
        <color rgb="FF008000"/>
        <color rgb="FFFFEB84"/>
        <color rgb="FFFF0000"/>
      </colorScale>
    </cfRule>
    <cfRule type="colorScale" priority="1094">
      <colorScale>
        <cfvo type="min"/>
        <cfvo type="percentile" val="50"/>
        <cfvo type="max"/>
        <color rgb="FF63BE7B"/>
        <color rgb="FFFFEB84"/>
        <color rgb="FFF8696B"/>
      </colorScale>
    </cfRule>
  </conditionalFormatting>
  <conditionalFormatting sqref="AU1:AU1048576">
    <cfRule type="colorScale" priority="1">
      <colorScale>
        <cfvo type="min"/>
        <cfvo type="percentile" val="50"/>
        <cfvo type="max"/>
        <color rgb="FF63BE7B"/>
        <color rgb="FFFFEB84"/>
        <color rgb="FFF8696B"/>
      </colorScale>
    </cfRule>
  </conditionalFormatting>
  <conditionalFormatting sqref="AU3:AU104">
    <cfRule type="colorScale" priority="1101">
      <colorScale>
        <cfvo type="min"/>
        <cfvo type="percentile" val="50"/>
        <cfvo type="max"/>
        <color rgb="FF63BE7B"/>
        <color rgb="FFFFEB84"/>
        <color rgb="FFF8696B"/>
      </colorScale>
    </cfRule>
    <cfRule type="colorScale" priority="1100">
      <colorScale>
        <cfvo type="min"/>
        <cfvo type="percentile" val="50"/>
        <cfvo type="max"/>
        <color rgb="FF63BE7B"/>
        <color rgb="FFFFEB84"/>
        <color rgb="FFF8696B"/>
      </colorScale>
    </cfRule>
    <cfRule type="colorScale" priority="1099">
      <colorScale>
        <cfvo type="min"/>
        <cfvo type="percentile" val="50"/>
        <cfvo type="max"/>
        <color rgb="FF63BE7B"/>
        <color rgb="FFFFEB84"/>
        <color rgb="FFF8696B"/>
      </colorScale>
    </cfRule>
  </conditionalFormatting>
  <conditionalFormatting sqref="AV3:AV104">
    <cfRule type="colorScale" priority="1107">
      <colorScale>
        <cfvo type="min"/>
        <cfvo type="percentile" val="50"/>
        <cfvo type="max"/>
        <color rgb="FF008000"/>
        <color rgb="FFFFEB84"/>
        <color rgb="FFFF0000"/>
      </colorScale>
    </cfRule>
    <cfRule type="colorScale" priority="1106">
      <colorScale>
        <cfvo type="min"/>
        <cfvo type="percentile" val="50"/>
        <cfvo type="max"/>
        <color rgb="FF63BE7B"/>
        <color rgb="FFFFEB84"/>
        <color rgb="FFF8696B"/>
      </colorScale>
    </cfRule>
    <cfRule type="colorScale" priority="1105">
      <colorScale>
        <cfvo type="min"/>
        <cfvo type="percentile" val="50"/>
        <cfvo type="max"/>
        <color rgb="FF63BE7B"/>
        <color rgb="FFFFEB84"/>
        <color rgb="FFF8696B"/>
      </colorScale>
    </cfRule>
  </conditionalFormatting>
  <conditionalFormatting sqref="AW3">
    <cfRule type="colorScale" priority="188">
      <colorScale>
        <cfvo type="min"/>
        <cfvo type="percentile" val="50"/>
        <cfvo type="max"/>
        <color rgb="FF008000"/>
        <color rgb="FFFFEB84"/>
        <color rgb="FFFF0000"/>
      </colorScale>
    </cfRule>
    <cfRule type="colorScale" priority="187">
      <colorScale>
        <cfvo type="min"/>
        <cfvo type="percentile" val="50"/>
        <cfvo type="max"/>
        <color rgb="FF63BE7B"/>
        <color rgb="FFFFEB84"/>
        <color rgb="FFF8696B"/>
      </colorScale>
    </cfRule>
    <cfRule type="colorScale" priority="186">
      <colorScale>
        <cfvo type="min"/>
        <cfvo type="percentile" val="50"/>
        <cfvo type="max"/>
        <color rgb="FF63BE7B"/>
        <color rgb="FFFFEB84"/>
        <color rgb="FFF8696B"/>
      </colorScale>
    </cfRule>
  </conditionalFormatting>
  <conditionalFormatting sqref="AW4">
    <cfRule type="colorScale" priority="184">
      <colorScale>
        <cfvo type="min"/>
        <cfvo type="percentile" val="50"/>
        <cfvo type="max"/>
        <color rgb="FF63BE7B"/>
        <color rgb="FFFFEB84"/>
        <color rgb="FFF8696B"/>
      </colorScale>
    </cfRule>
    <cfRule type="colorScale" priority="183">
      <colorScale>
        <cfvo type="min"/>
        <cfvo type="percentile" val="50"/>
        <cfvo type="max"/>
        <color rgb="FF63BE7B"/>
        <color rgb="FFFFEB84"/>
        <color rgb="FFF8696B"/>
      </colorScale>
    </cfRule>
    <cfRule type="colorScale" priority="185">
      <colorScale>
        <cfvo type="min"/>
        <cfvo type="percentile" val="50"/>
        <cfvo type="max"/>
        <color rgb="FF008000"/>
        <color rgb="FFFFEB84"/>
        <color rgb="FFFF0000"/>
      </colorScale>
    </cfRule>
  </conditionalFormatting>
  <conditionalFormatting sqref="AW5">
    <cfRule type="colorScale" priority="180">
      <colorScale>
        <cfvo type="min"/>
        <cfvo type="percentile" val="50"/>
        <cfvo type="max"/>
        <color rgb="FF63BE7B"/>
        <color rgb="FFFFEB84"/>
        <color rgb="FFF8696B"/>
      </colorScale>
    </cfRule>
    <cfRule type="colorScale" priority="181">
      <colorScale>
        <cfvo type="min"/>
        <cfvo type="percentile" val="50"/>
        <cfvo type="max"/>
        <color rgb="FF63BE7B"/>
        <color rgb="FFFFEB84"/>
        <color rgb="FFF8696B"/>
      </colorScale>
    </cfRule>
    <cfRule type="colorScale" priority="182">
      <colorScale>
        <cfvo type="min"/>
        <cfvo type="percentile" val="50"/>
        <cfvo type="max"/>
        <color rgb="FF008000"/>
        <color rgb="FFFFEB84"/>
        <color rgb="FFFF0000"/>
      </colorScale>
    </cfRule>
  </conditionalFormatting>
  <conditionalFormatting sqref="AW6">
    <cfRule type="colorScale" priority="179">
      <colorScale>
        <cfvo type="min"/>
        <cfvo type="percentile" val="50"/>
        <cfvo type="max"/>
        <color rgb="FF008000"/>
        <color rgb="FFFFEB84"/>
        <color rgb="FFFF0000"/>
      </colorScale>
    </cfRule>
    <cfRule type="colorScale" priority="178">
      <colorScale>
        <cfvo type="min"/>
        <cfvo type="percentile" val="50"/>
        <cfvo type="max"/>
        <color rgb="FF63BE7B"/>
        <color rgb="FFFFEB84"/>
        <color rgb="FFF8696B"/>
      </colorScale>
    </cfRule>
    <cfRule type="colorScale" priority="177">
      <colorScale>
        <cfvo type="min"/>
        <cfvo type="percentile" val="50"/>
        <cfvo type="max"/>
        <color rgb="FF63BE7B"/>
        <color rgb="FFFFEB84"/>
        <color rgb="FFF8696B"/>
      </colorScale>
    </cfRule>
  </conditionalFormatting>
  <conditionalFormatting sqref="AW7:AW8">
    <cfRule type="colorScale" priority="176">
      <colorScale>
        <cfvo type="min"/>
        <cfvo type="percentile" val="50"/>
        <cfvo type="max"/>
        <color rgb="FF008000"/>
        <color rgb="FFFFEB84"/>
        <color rgb="FFFF0000"/>
      </colorScale>
    </cfRule>
    <cfRule type="colorScale" priority="175">
      <colorScale>
        <cfvo type="min"/>
        <cfvo type="percentile" val="50"/>
        <cfvo type="max"/>
        <color rgb="FF63BE7B"/>
        <color rgb="FFFFEB84"/>
        <color rgb="FFF8696B"/>
      </colorScale>
    </cfRule>
    <cfRule type="colorScale" priority="174">
      <colorScale>
        <cfvo type="min"/>
        <cfvo type="percentile" val="50"/>
        <cfvo type="max"/>
        <color rgb="FF63BE7B"/>
        <color rgb="FFFFEB84"/>
        <color rgb="FFF8696B"/>
      </colorScale>
    </cfRule>
  </conditionalFormatting>
  <conditionalFormatting sqref="AW9:AW10">
    <cfRule type="colorScale" priority="173">
      <colorScale>
        <cfvo type="min"/>
        <cfvo type="percentile" val="50"/>
        <cfvo type="max"/>
        <color rgb="FF008000"/>
        <color rgb="FFFFEB84"/>
        <color rgb="FFFF0000"/>
      </colorScale>
    </cfRule>
    <cfRule type="colorScale" priority="172">
      <colorScale>
        <cfvo type="min"/>
        <cfvo type="percentile" val="50"/>
        <cfvo type="max"/>
        <color rgb="FF63BE7B"/>
        <color rgb="FFFFEB84"/>
        <color rgb="FFF8696B"/>
      </colorScale>
    </cfRule>
    <cfRule type="colorScale" priority="171">
      <colorScale>
        <cfvo type="min"/>
        <cfvo type="percentile" val="50"/>
        <cfvo type="max"/>
        <color rgb="FF63BE7B"/>
        <color rgb="FFFFEB84"/>
        <color rgb="FFF8696B"/>
      </colorScale>
    </cfRule>
  </conditionalFormatting>
  <conditionalFormatting sqref="AW11:AW12">
    <cfRule type="colorScale" priority="170">
      <colorScale>
        <cfvo type="min"/>
        <cfvo type="percentile" val="50"/>
        <cfvo type="max"/>
        <color rgb="FF008000"/>
        <color rgb="FFFFEB84"/>
        <color rgb="FFFF0000"/>
      </colorScale>
    </cfRule>
    <cfRule type="colorScale" priority="169">
      <colorScale>
        <cfvo type="min"/>
        <cfvo type="percentile" val="50"/>
        <cfvo type="max"/>
        <color rgb="FF63BE7B"/>
        <color rgb="FFFFEB84"/>
        <color rgb="FFF8696B"/>
      </colorScale>
    </cfRule>
    <cfRule type="colorScale" priority="168">
      <colorScale>
        <cfvo type="min"/>
        <cfvo type="percentile" val="50"/>
        <cfvo type="max"/>
        <color rgb="FF63BE7B"/>
        <color rgb="FFFFEB84"/>
        <color rgb="FFF8696B"/>
      </colorScale>
    </cfRule>
  </conditionalFormatting>
  <conditionalFormatting sqref="AW13">
    <cfRule type="colorScale" priority="167">
      <colorScale>
        <cfvo type="min"/>
        <cfvo type="percentile" val="50"/>
        <cfvo type="max"/>
        <color rgb="FF008000"/>
        <color rgb="FFFFEB84"/>
        <color rgb="FFFF0000"/>
      </colorScale>
    </cfRule>
    <cfRule type="colorScale" priority="166">
      <colorScale>
        <cfvo type="min"/>
        <cfvo type="percentile" val="50"/>
        <cfvo type="max"/>
        <color rgb="FF63BE7B"/>
        <color rgb="FFFFEB84"/>
        <color rgb="FFF8696B"/>
      </colorScale>
    </cfRule>
    <cfRule type="colorScale" priority="165">
      <colorScale>
        <cfvo type="min"/>
        <cfvo type="percentile" val="50"/>
        <cfvo type="max"/>
        <color rgb="FF63BE7B"/>
        <color rgb="FFFFEB84"/>
        <color rgb="FFF8696B"/>
      </colorScale>
    </cfRule>
  </conditionalFormatting>
  <conditionalFormatting sqref="AW14:AW15">
    <cfRule type="colorScale" priority="164">
      <colorScale>
        <cfvo type="min"/>
        <cfvo type="percentile" val="50"/>
        <cfvo type="max"/>
        <color rgb="FF008000"/>
        <color rgb="FFFFEB84"/>
        <color rgb="FFFF0000"/>
      </colorScale>
    </cfRule>
    <cfRule type="colorScale" priority="163">
      <colorScale>
        <cfvo type="min"/>
        <cfvo type="percentile" val="50"/>
        <cfvo type="max"/>
        <color rgb="FF63BE7B"/>
        <color rgb="FFFFEB84"/>
        <color rgb="FFF8696B"/>
      </colorScale>
    </cfRule>
    <cfRule type="colorScale" priority="162">
      <colorScale>
        <cfvo type="min"/>
        <cfvo type="percentile" val="50"/>
        <cfvo type="max"/>
        <color rgb="FF63BE7B"/>
        <color rgb="FFFFEB84"/>
        <color rgb="FFF8696B"/>
      </colorScale>
    </cfRule>
  </conditionalFormatting>
  <conditionalFormatting sqref="AW16:AW19 AW74 AW23:AW28 AW34:AW37 AW97:AW102">
    <cfRule type="colorScale" priority="1043">
      <colorScale>
        <cfvo type="min"/>
        <cfvo type="percentile" val="50"/>
        <cfvo type="max"/>
        <color rgb="FF63BE7B"/>
        <color rgb="FFFFEB84"/>
        <color rgb="FFF8696B"/>
      </colorScale>
    </cfRule>
    <cfRule type="colorScale" priority="1044">
      <colorScale>
        <cfvo type="min"/>
        <cfvo type="percentile" val="50"/>
        <cfvo type="max"/>
        <color rgb="FF008000"/>
        <color rgb="FFFFEB84"/>
        <color rgb="FFFF0000"/>
      </colorScale>
    </cfRule>
    <cfRule type="colorScale" priority="1042">
      <colorScale>
        <cfvo type="min"/>
        <cfvo type="percentile" val="50"/>
        <cfvo type="max"/>
        <color rgb="FF63BE7B"/>
        <color rgb="FFFFEB84"/>
        <color rgb="FFF8696B"/>
      </colorScale>
    </cfRule>
  </conditionalFormatting>
  <conditionalFormatting sqref="AW20:AW21">
    <cfRule type="colorScale" priority="161">
      <colorScale>
        <cfvo type="min"/>
        <cfvo type="percentile" val="50"/>
        <cfvo type="max"/>
        <color rgb="FF008000"/>
        <color rgb="FFFFEB84"/>
        <color rgb="FFFF0000"/>
      </colorScale>
    </cfRule>
    <cfRule type="colorScale" priority="160">
      <colorScale>
        <cfvo type="min"/>
        <cfvo type="percentile" val="50"/>
        <cfvo type="max"/>
        <color rgb="FF63BE7B"/>
        <color rgb="FFFFEB84"/>
        <color rgb="FFF8696B"/>
      </colorScale>
    </cfRule>
    <cfRule type="colorScale" priority="159">
      <colorScale>
        <cfvo type="min"/>
        <cfvo type="percentile" val="50"/>
        <cfvo type="max"/>
        <color rgb="FF63BE7B"/>
        <color rgb="FFFFEB84"/>
        <color rgb="FFF8696B"/>
      </colorScale>
    </cfRule>
  </conditionalFormatting>
  <conditionalFormatting sqref="AW22">
    <cfRule type="colorScale" priority="156">
      <colorScale>
        <cfvo type="min"/>
        <cfvo type="percentile" val="50"/>
        <cfvo type="max"/>
        <color rgb="FF63BE7B"/>
        <color rgb="FFFFEB84"/>
        <color rgb="FFF8696B"/>
      </colorScale>
    </cfRule>
    <cfRule type="colorScale" priority="158">
      <colorScale>
        <cfvo type="min"/>
        <cfvo type="percentile" val="50"/>
        <cfvo type="max"/>
        <color rgb="FF008000"/>
        <color rgb="FFFFEB84"/>
        <color rgb="FFFF0000"/>
      </colorScale>
    </cfRule>
    <cfRule type="colorScale" priority="157">
      <colorScale>
        <cfvo type="min"/>
        <cfvo type="percentile" val="50"/>
        <cfvo type="max"/>
        <color rgb="FF63BE7B"/>
        <color rgb="FFFFEB84"/>
        <color rgb="FFF8696B"/>
      </colorScale>
    </cfRule>
  </conditionalFormatting>
  <conditionalFormatting sqref="AW29:AW30">
    <cfRule type="colorScale" priority="155">
      <colorScale>
        <cfvo type="min"/>
        <cfvo type="percentile" val="50"/>
        <cfvo type="max"/>
        <color rgb="FF008000"/>
        <color rgb="FFFFEB84"/>
        <color rgb="FFFF0000"/>
      </colorScale>
    </cfRule>
    <cfRule type="colorScale" priority="154">
      <colorScale>
        <cfvo type="min"/>
        <cfvo type="percentile" val="50"/>
        <cfvo type="max"/>
        <color rgb="FF63BE7B"/>
        <color rgb="FFFFEB84"/>
        <color rgb="FFF8696B"/>
      </colorScale>
    </cfRule>
    <cfRule type="colorScale" priority="153">
      <colorScale>
        <cfvo type="min"/>
        <cfvo type="percentile" val="50"/>
        <cfvo type="max"/>
        <color rgb="FF63BE7B"/>
        <color rgb="FFFFEB84"/>
        <color rgb="FFF8696B"/>
      </colorScale>
    </cfRule>
  </conditionalFormatting>
  <conditionalFormatting sqref="AW31">
    <cfRule type="colorScale" priority="16">
      <colorScale>
        <cfvo type="min"/>
        <cfvo type="percentile" val="50"/>
        <cfvo type="max"/>
        <color rgb="FF63BE7B"/>
        <color rgb="FFFFEB84"/>
        <color rgb="FFF8696B"/>
      </colorScale>
    </cfRule>
    <cfRule type="colorScale" priority="15">
      <colorScale>
        <cfvo type="min"/>
        <cfvo type="percentile" val="50"/>
        <cfvo type="max"/>
        <color rgb="FF63BE7B"/>
        <color rgb="FFFFEB84"/>
        <color rgb="FFF8696B"/>
      </colorScale>
    </cfRule>
    <cfRule type="colorScale" priority="17">
      <colorScale>
        <cfvo type="min"/>
        <cfvo type="percentile" val="50"/>
        <cfvo type="max"/>
        <color rgb="FF008000"/>
        <color rgb="FFFFEB84"/>
        <color rgb="FFFF0000"/>
      </colorScale>
    </cfRule>
  </conditionalFormatting>
  <conditionalFormatting sqref="AW32:AW33">
    <cfRule type="colorScale" priority="152">
      <colorScale>
        <cfvo type="min"/>
        <cfvo type="percentile" val="50"/>
        <cfvo type="max"/>
        <color rgb="FF008000"/>
        <color rgb="FFFFEB84"/>
        <color rgb="FFFF0000"/>
      </colorScale>
    </cfRule>
    <cfRule type="colorScale" priority="151">
      <colorScale>
        <cfvo type="min"/>
        <cfvo type="percentile" val="50"/>
        <cfvo type="max"/>
        <color rgb="FF63BE7B"/>
        <color rgb="FFFFEB84"/>
        <color rgb="FFF8696B"/>
      </colorScale>
    </cfRule>
    <cfRule type="colorScale" priority="150">
      <colorScale>
        <cfvo type="min"/>
        <cfvo type="percentile" val="50"/>
        <cfvo type="max"/>
        <color rgb="FF63BE7B"/>
        <color rgb="FFFFEB84"/>
        <color rgb="FFF8696B"/>
      </colorScale>
    </cfRule>
  </conditionalFormatting>
  <conditionalFormatting sqref="AW38">
    <cfRule type="colorScale" priority="147">
      <colorScale>
        <cfvo type="min"/>
        <cfvo type="percentile" val="50"/>
        <cfvo type="max"/>
        <color rgb="FF63BE7B"/>
        <color rgb="FFFFEB84"/>
        <color rgb="FFF8696B"/>
      </colorScale>
    </cfRule>
    <cfRule type="colorScale" priority="148">
      <colorScale>
        <cfvo type="min"/>
        <cfvo type="percentile" val="50"/>
        <cfvo type="max"/>
        <color rgb="FF63BE7B"/>
        <color rgb="FFFFEB84"/>
        <color rgb="FFF8696B"/>
      </colorScale>
    </cfRule>
    <cfRule type="colorScale" priority="149">
      <colorScale>
        <cfvo type="min"/>
        <cfvo type="percentile" val="50"/>
        <cfvo type="max"/>
        <color rgb="FF008000"/>
        <color rgb="FFFFEB84"/>
        <color rgb="FFFF0000"/>
      </colorScale>
    </cfRule>
  </conditionalFormatting>
  <conditionalFormatting sqref="AW39:AW40">
    <cfRule type="colorScale" priority="146">
      <colorScale>
        <cfvo type="min"/>
        <cfvo type="percentile" val="50"/>
        <cfvo type="max"/>
        <color rgb="FF008000"/>
        <color rgb="FFFFEB84"/>
        <color rgb="FFFF0000"/>
      </colorScale>
    </cfRule>
    <cfRule type="colorScale" priority="145">
      <colorScale>
        <cfvo type="min"/>
        <cfvo type="percentile" val="50"/>
        <cfvo type="max"/>
        <color rgb="FF63BE7B"/>
        <color rgb="FFFFEB84"/>
        <color rgb="FFF8696B"/>
      </colorScale>
    </cfRule>
    <cfRule type="colorScale" priority="144">
      <colorScale>
        <cfvo type="min"/>
        <cfvo type="percentile" val="50"/>
        <cfvo type="max"/>
        <color rgb="FF63BE7B"/>
        <color rgb="FFFFEB84"/>
        <color rgb="FFF8696B"/>
      </colorScale>
    </cfRule>
  </conditionalFormatting>
  <conditionalFormatting sqref="AW41">
    <cfRule type="colorScale" priority="143">
      <colorScale>
        <cfvo type="min"/>
        <cfvo type="percentile" val="50"/>
        <cfvo type="max"/>
        <color rgb="FF008000"/>
        <color rgb="FFFFEB84"/>
        <color rgb="FFFF0000"/>
      </colorScale>
    </cfRule>
    <cfRule type="colorScale" priority="142">
      <colorScale>
        <cfvo type="min"/>
        <cfvo type="percentile" val="50"/>
        <cfvo type="max"/>
        <color rgb="FF63BE7B"/>
        <color rgb="FFFFEB84"/>
        <color rgb="FFF8696B"/>
      </colorScale>
    </cfRule>
    <cfRule type="colorScale" priority="141">
      <colorScale>
        <cfvo type="min"/>
        <cfvo type="percentile" val="50"/>
        <cfvo type="max"/>
        <color rgb="FF63BE7B"/>
        <color rgb="FFFFEB84"/>
        <color rgb="FFF8696B"/>
      </colorScale>
    </cfRule>
  </conditionalFormatting>
  <conditionalFormatting sqref="AW42">
    <cfRule type="colorScale" priority="12">
      <colorScale>
        <cfvo type="min"/>
        <cfvo type="percentile" val="50"/>
        <cfvo type="max"/>
        <color rgb="FF63BE7B"/>
        <color rgb="FFFFEB84"/>
        <color rgb="FFF8696B"/>
      </colorScale>
    </cfRule>
    <cfRule type="colorScale" priority="13">
      <colorScale>
        <cfvo type="min"/>
        <cfvo type="percentile" val="50"/>
        <cfvo type="max"/>
        <color rgb="FF63BE7B"/>
        <color rgb="FFFFEB84"/>
        <color rgb="FFF8696B"/>
      </colorScale>
    </cfRule>
    <cfRule type="colorScale" priority="14">
      <colorScale>
        <cfvo type="min"/>
        <cfvo type="percentile" val="50"/>
        <cfvo type="max"/>
        <color rgb="FF008000"/>
        <color rgb="FFFFEB84"/>
        <color rgb="FFFF0000"/>
      </colorScale>
    </cfRule>
  </conditionalFormatting>
  <conditionalFormatting sqref="AW43">
    <cfRule type="colorScale" priority="140">
      <colorScale>
        <cfvo type="min"/>
        <cfvo type="percentile" val="50"/>
        <cfvo type="max"/>
        <color rgb="FF008000"/>
        <color rgb="FFFFEB84"/>
        <color rgb="FFFF0000"/>
      </colorScale>
    </cfRule>
    <cfRule type="colorScale" priority="139">
      <colorScale>
        <cfvo type="min"/>
        <cfvo type="percentile" val="50"/>
        <cfvo type="max"/>
        <color rgb="FF63BE7B"/>
        <color rgb="FFFFEB84"/>
        <color rgb="FFF8696B"/>
      </colorScale>
    </cfRule>
    <cfRule type="colorScale" priority="138">
      <colorScale>
        <cfvo type="min"/>
        <cfvo type="percentile" val="50"/>
        <cfvo type="max"/>
        <color rgb="FF63BE7B"/>
        <color rgb="FFFFEB84"/>
        <color rgb="FFF8696B"/>
      </colorScale>
    </cfRule>
  </conditionalFormatting>
  <conditionalFormatting sqref="AW44">
    <cfRule type="colorScale" priority="9">
      <colorScale>
        <cfvo type="min"/>
        <cfvo type="percentile" val="50"/>
        <cfvo type="max"/>
        <color rgb="FF63BE7B"/>
        <color rgb="FFFFEB84"/>
        <color rgb="FFF8696B"/>
      </colorScale>
    </cfRule>
    <cfRule type="colorScale" priority="11">
      <colorScale>
        <cfvo type="min"/>
        <cfvo type="percentile" val="50"/>
        <cfvo type="max"/>
        <color rgb="FF008000"/>
        <color rgb="FFFFEB84"/>
        <color rgb="FFFF0000"/>
      </colorScale>
    </cfRule>
    <cfRule type="colorScale" priority="10">
      <colorScale>
        <cfvo type="min"/>
        <cfvo type="percentile" val="50"/>
        <cfvo type="max"/>
        <color rgb="FF63BE7B"/>
        <color rgb="FFFFEB84"/>
        <color rgb="FFF8696B"/>
      </colorScale>
    </cfRule>
  </conditionalFormatting>
  <conditionalFormatting sqref="AW45">
    <cfRule type="colorScale" priority="137">
      <colorScale>
        <cfvo type="min"/>
        <cfvo type="percentile" val="50"/>
        <cfvo type="max"/>
        <color rgb="FF008000"/>
        <color rgb="FFFFEB84"/>
        <color rgb="FFFF0000"/>
      </colorScale>
    </cfRule>
    <cfRule type="colorScale" priority="135">
      <colorScale>
        <cfvo type="min"/>
        <cfvo type="percentile" val="50"/>
        <cfvo type="max"/>
        <color rgb="FF63BE7B"/>
        <color rgb="FFFFEB84"/>
        <color rgb="FFF8696B"/>
      </colorScale>
    </cfRule>
    <cfRule type="colorScale" priority="136">
      <colorScale>
        <cfvo type="min"/>
        <cfvo type="percentile" val="50"/>
        <cfvo type="max"/>
        <color rgb="FF63BE7B"/>
        <color rgb="FFFFEB84"/>
        <color rgb="FFF8696B"/>
      </colorScale>
    </cfRule>
  </conditionalFormatting>
  <conditionalFormatting sqref="AW46">
    <cfRule type="colorScale" priority="132">
      <colorScale>
        <cfvo type="min"/>
        <cfvo type="percentile" val="50"/>
        <cfvo type="max"/>
        <color rgb="FF63BE7B"/>
        <color rgb="FFFFEB84"/>
        <color rgb="FFF8696B"/>
      </colorScale>
    </cfRule>
    <cfRule type="colorScale" priority="133">
      <colorScale>
        <cfvo type="min"/>
        <cfvo type="percentile" val="50"/>
        <cfvo type="max"/>
        <color rgb="FF63BE7B"/>
        <color rgb="FFFFEB84"/>
        <color rgb="FFF8696B"/>
      </colorScale>
    </cfRule>
    <cfRule type="colorScale" priority="134">
      <colorScale>
        <cfvo type="min"/>
        <cfvo type="percentile" val="50"/>
        <cfvo type="max"/>
        <color rgb="FF008000"/>
        <color rgb="FFFFEB84"/>
        <color rgb="FFFF0000"/>
      </colorScale>
    </cfRule>
  </conditionalFormatting>
  <conditionalFormatting sqref="AW47">
    <cfRule type="colorScale" priority="129">
      <colorScale>
        <cfvo type="min"/>
        <cfvo type="percentile" val="50"/>
        <cfvo type="max"/>
        <color rgb="FF63BE7B"/>
        <color rgb="FFFFEB84"/>
        <color rgb="FFF8696B"/>
      </colorScale>
    </cfRule>
    <cfRule type="colorScale" priority="130">
      <colorScale>
        <cfvo type="min"/>
        <cfvo type="percentile" val="50"/>
        <cfvo type="max"/>
        <color rgb="FF63BE7B"/>
        <color rgb="FFFFEB84"/>
        <color rgb="FFF8696B"/>
      </colorScale>
    </cfRule>
    <cfRule type="colorScale" priority="131">
      <colorScale>
        <cfvo type="min"/>
        <cfvo type="percentile" val="50"/>
        <cfvo type="max"/>
        <color rgb="FF008000"/>
        <color rgb="FFFFEB84"/>
        <color rgb="FFFF0000"/>
      </colorScale>
    </cfRule>
  </conditionalFormatting>
  <conditionalFormatting sqref="AW48">
    <cfRule type="colorScale" priority="126">
      <colorScale>
        <cfvo type="min"/>
        <cfvo type="percentile" val="50"/>
        <cfvo type="max"/>
        <color rgb="FF63BE7B"/>
        <color rgb="FFFFEB84"/>
        <color rgb="FFF8696B"/>
      </colorScale>
    </cfRule>
    <cfRule type="colorScale" priority="127">
      <colorScale>
        <cfvo type="min"/>
        <cfvo type="percentile" val="50"/>
        <cfvo type="max"/>
        <color rgb="FF63BE7B"/>
        <color rgb="FFFFEB84"/>
        <color rgb="FFF8696B"/>
      </colorScale>
    </cfRule>
    <cfRule type="colorScale" priority="128">
      <colorScale>
        <cfvo type="min"/>
        <cfvo type="percentile" val="50"/>
        <cfvo type="max"/>
        <color rgb="FF008000"/>
        <color rgb="FFFFEB84"/>
        <color rgb="FFFF0000"/>
      </colorScale>
    </cfRule>
  </conditionalFormatting>
  <conditionalFormatting sqref="AW49">
    <cfRule type="colorScale" priority="6">
      <colorScale>
        <cfvo type="min"/>
        <cfvo type="percentile" val="50"/>
        <cfvo type="max"/>
        <color rgb="FF63BE7B"/>
        <color rgb="FFFFEB84"/>
        <color rgb="FFF8696B"/>
      </colorScale>
    </cfRule>
    <cfRule type="colorScale" priority="7">
      <colorScale>
        <cfvo type="min"/>
        <cfvo type="percentile" val="50"/>
        <cfvo type="max"/>
        <color rgb="FF63BE7B"/>
        <color rgb="FFFFEB84"/>
        <color rgb="FFF8696B"/>
      </colorScale>
    </cfRule>
    <cfRule type="colorScale" priority="8">
      <colorScale>
        <cfvo type="min"/>
        <cfvo type="percentile" val="50"/>
        <cfvo type="max"/>
        <color rgb="FF008000"/>
        <color rgb="FFFFEB84"/>
        <color rgb="FFFF0000"/>
      </colorScale>
    </cfRule>
  </conditionalFormatting>
  <conditionalFormatting sqref="AW50">
    <cfRule type="colorScale" priority="125">
      <colorScale>
        <cfvo type="min"/>
        <cfvo type="percentile" val="50"/>
        <cfvo type="max"/>
        <color rgb="FF008000"/>
        <color rgb="FFFFEB84"/>
        <color rgb="FFFF0000"/>
      </colorScale>
    </cfRule>
    <cfRule type="colorScale" priority="124">
      <colorScale>
        <cfvo type="min"/>
        <cfvo type="percentile" val="50"/>
        <cfvo type="max"/>
        <color rgb="FF63BE7B"/>
        <color rgb="FFFFEB84"/>
        <color rgb="FFF8696B"/>
      </colorScale>
    </cfRule>
    <cfRule type="colorScale" priority="123">
      <colorScale>
        <cfvo type="min"/>
        <cfvo type="percentile" val="50"/>
        <cfvo type="max"/>
        <color rgb="FF63BE7B"/>
        <color rgb="FFFFEB84"/>
        <color rgb="FFF8696B"/>
      </colorScale>
    </cfRule>
  </conditionalFormatting>
  <conditionalFormatting sqref="AW51:AW52">
    <cfRule type="colorScale" priority="120">
      <colorScale>
        <cfvo type="min"/>
        <cfvo type="percentile" val="50"/>
        <cfvo type="max"/>
        <color rgb="FF63BE7B"/>
        <color rgb="FFFFEB84"/>
        <color rgb="FFF8696B"/>
      </colorScale>
    </cfRule>
    <cfRule type="colorScale" priority="122">
      <colorScale>
        <cfvo type="min"/>
        <cfvo type="percentile" val="50"/>
        <cfvo type="max"/>
        <color rgb="FF008000"/>
        <color rgb="FFFFEB84"/>
        <color rgb="FFFF0000"/>
      </colorScale>
    </cfRule>
    <cfRule type="colorScale" priority="121">
      <colorScale>
        <cfvo type="min"/>
        <cfvo type="percentile" val="50"/>
        <cfvo type="max"/>
        <color rgb="FF63BE7B"/>
        <color rgb="FFFFEB84"/>
        <color rgb="FFF8696B"/>
      </colorScale>
    </cfRule>
  </conditionalFormatting>
  <conditionalFormatting sqref="AW53:AW54">
    <cfRule type="colorScale" priority="119">
      <colorScale>
        <cfvo type="min"/>
        <cfvo type="percentile" val="50"/>
        <cfvo type="max"/>
        <color rgb="FF008000"/>
        <color rgb="FFFFEB84"/>
        <color rgb="FFFF0000"/>
      </colorScale>
    </cfRule>
    <cfRule type="colorScale" priority="118">
      <colorScale>
        <cfvo type="min"/>
        <cfvo type="percentile" val="50"/>
        <cfvo type="max"/>
        <color rgb="FF63BE7B"/>
        <color rgb="FFFFEB84"/>
        <color rgb="FFF8696B"/>
      </colorScale>
    </cfRule>
    <cfRule type="colorScale" priority="117">
      <colorScale>
        <cfvo type="min"/>
        <cfvo type="percentile" val="50"/>
        <cfvo type="max"/>
        <color rgb="FF63BE7B"/>
        <color rgb="FFFFEB84"/>
        <color rgb="FFF8696B"/>
      </colorScale>
    </cfRule>
  </conditionalFormatting>
  <conditionalFormatting sqref="AW55:AW56">
    <cfRule type="colorScale" priority="116">
      <colorScale>
        <cfvo type="min"/>
        <cfvo type="percentile" val="50"/>
        <cfvo type="max"/>
        <color rgb="FF008000"/>
        <color rgb="FFFFEB84"/>
        <color rgb="FFFF0000"/>
      </colorScale>
    </cfRule>
    <cfRule type="colorScale" priority="115">
      <colorScale>
        <cfvo type="min"/>
        <cfvo type="percentile" val="50"/>
        <cfvo type="max"/>
        <color rgb="FF63BE7B"/>
        <color rgb="FFFFEB84"/>
        <color rgb="FFF8696B"/>
      </colorScale>
    </cfRule>
    <cfRule type="colorScale" priority="114">
      <colorScale>
        <cfvo type="min"/>
        <cfvo type="percentile" val="50"/>
        <cfvo type="max"/>
        <color rgb="FF63BE7B"/>
        <color rgb="FFFFEB84"/>
        <color rgb="FFF8696B"/>
      </colorScale>
    </cfRule>
  </conditionalFormatting>
  <conditionalFormatting sqref="AW57">
    <cfRule type="colorScale" priority="3">
      <colorScale>
        <cfvo type="min"/>
        <cfvo type="percentile" val="50"/>
        <cfvo type="max"/>
        <color rgb="FF63BE7B"/>
        <color rgb="FFFFEB84"/>
        <color rgb="FFF8696B"/>
      </colorScale>
    </cfRule>
    <cfRule type="colorScale" priority="4">
      <colorScale>
        <cfvo type="min"/>
        <cfvo type="percentile" val="50"/>
        <cfvo type="max"/>
        <color rgb="FF63BE7B"/>
        <color rgb="FFFFEB84"/>
        <color rgb="FFF8696B"/>
      </colorScale>
    </cfRule>
    <cfRule type="colorScale" priority="5">
      <colorScale>
        <cfvo type="min"/>
        <cfvo type="percentile" val="50"/>
        <cfvo type="max"/>
        <color rgb="FF008000"/>
        <color rgb="FFFFEB84"/>
        <color rgb="FFFF0000"/>
      </colorScale>
    </cfRule>
  </conditionalFormatting>
  <conditionalFormatting sqref="AW58:AW59">
    <cfRule type="colorScale" priority="112">
      <colorScale>
        <cfvo type="min"/>
        <cfvo type="percentile" val="50"/>
        <cfvo type="max"/>
        <color rgb="FF63BE7B"/>
        <color rgb="FFFFEB84"/>
        <color rgb="FFF8696B"/>
      </colorScale>
    </cfRule>
    <cfRule type="colorScale" priority="113">
      <colorScale>
        <cfvo type="min"/>
        <cfvo type="percentile" val="50"/>
        <cfvo type="max"/>
        <color rgb="FF008000"/>
        <color rgb="FFFFEB84"/>
        <color rgb="FFFF0000"/>
      </colorScale>
    </cfRule>
    <cfRule type="colorScale" priority="111">
      <colorScale>
        <cfvo type="min"/>
        <cfvo type="percentile" val="50"/>
        <cfvo type="max"/>
        <color rgb="FF63BE7B"/>
        <color rgb="FFFFEB84"/>
        <color rgb="FFF8696B"/>
      </colorScale>
    </cfRule>
  </conditionalFormatting>
  <conditionalFormatting sqref="AW60:AW63">
    <cfRule type="colorScale" priority="110">
      <colorScale>
        <cfvo type="min"/>
        <cfvo type="percentile" val="50"/>
        <cfvo type="max"/>
        <color rgb="FF008000"/>
        <color rgb="FFFFEB84"/>
        <color rgb="FFFF0000"/>
      </colorScale>
    </cfRule>
    <cfRule type="colorScale" priority="109">
      <colorScale>
        <cfvo type="min"/>
        <cfvo type="percentile" val="50"/>
        <cfvo type="max"/>
        <color rgb="FF63BE7B"/>
        <color rgb="FFFFEB84"/>
        <color rgb="FFF8696B"/>
      </colorScale>
    </cfRule>
    <cfRule type="colorScale" priority="108">
      <colorScale>
        <cfvo type="min"/>
        <cfvo type="percentile" val="50"/>
        <cfvo type="max"/>
        <color rgb="FF63BE7B"/>
        <color rgb="FFFFEB84"/>
        <color rgb="FFF8696B"/>
      </colorScale>
    </cfRule>
  </conditionalFormatting>
  <conditionalFormatting sqref="AW64">
    <cfRule type="colorScale" priority="106">
      <colorScale>
        <cfvo type="min"/>
        <cfvo type="percentile" val="50"/>
        <cfvo type="max"/>
        <color rgb="FF63BE7B"/>
        <color rgb="FFFFEB84"/>
        <color rgb="FFF8696B"/>
      </colorScale>
    </cfRule>
    <cfRule type="colorScale" priority="107">
      <colorScale>
        <cfvo type="min"/>
        <cfvo type="percentile" val="50"/>
        <cfvo type="max"/>
        <color rgb="FF008000"/>
        <color rgb="FFFFEB84"/>
        <color rgb="FFFF0000"/>
      </colorScale>
    </cfRule>
    <cfRule type="colorScale" priority="105">
      <colorScale>
        <cfvo type="min"/>
        <cfvo type="percentile" val="50"/>
        <cfvo type="max"/>
        <color rgb="FF63BE7B"/>
        <color rgb="FFFFEB84"/>
        <color rgb="FFF8696B"/>
      </colorScale>
    </cfRule>
  </conditionalFormatting>
  <conditionalFormatting sqref="AW65">
    <cfRule type="colorScale" priority="102">
      <colorScale>
        <cfvo type="min"/>
        <cfvo type="percentile" val="50"/>
        <cfvo type="max"/>
        <color rgb="FF63BE7B"/>
        <color rgb="FFFFEB84"/>
        <color rgb="FFF8696B"/>
      </colorScale>
    </cfRule>
    <cfRule type="colorScale" priority="103">
      <colorScale>
        <cfvo type="min"/>
        <cfvo type="percentile" val="50"/>
        <cfvo type="max"/>
        <color rgb="FF63BE7B"/>
        <color rgb="FFFFEB84"/>
        <color rgb="FFF8696B"/>
      </colorScale>
    </cfRule>
    <cfRule type="colorScale" priority="104">
      <colorScale>
        <cfvo type="min"/>
        <cfvo type="percentile" val="50"/>
        <cfvo type="max"/>
        <color rgb="FF008000"/>
        <color rgb="FFFFEB84"/>
        <color rgb="FFFF0000"/>
      </colorScale>
    </cfRule>
  </conditionalFormatting>
  <conditionalFormatting sqref="AW66">
    <cfRule type="colorScale" priority="100">
      <colorScale>
        <cfvo type="min"/>
        <cfvo type="percentile" val="50"/>
        <cfvo type="max"/>
        <color rgb="FF63BE7B"/>
        <color rgb="FFFFEB84"/>
        <color rgb="FFF8696B"/>
      </colorScale>
    </cfRule>
    <cfRule type="colorScale" priority="101">
      <colorScale>
        <cfvo type="min"/>
        <cfvo type="percentile" val="50"/>
        <cfvo type="max"/>
        <color rgb="FF008000"/>
        <color rgb="FFFFEB84"/>
        <color rgb="FFFF0000"/>
      </colorScale>
    </cfRule>
    <cfRule type="colorScale" priority="99">
      <colorScale>
        <cfvo type="min"/>
        <cfvo type="percentile" val="50"/>
        <cfvo type="max"/>
        <color rgb="FF63BE7B"/>
        <color rgb="FFFFEB84"/>
        <color rgb="FFF8696B"/>
      </colorScale>
    </cfRule>
  </conditionalFormatting>
  <conditionalFormatting sqref="AW67">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fRule type="colorScale" priority="20">
      <colorScale>
        <cfvo type="min"/>
        <cfvo type="percentile" val="50"/>
        <cfvo type="max"/>
        <color rgb="FF008000"/>
        <color rgb="FFFFEB84"/>
        <color rgb="FFFF0000"/>
      </colorScale>
    </cfRule>
  </conditionalFormatting>
  <conditionalFormatting sqref="AW68">
    <cfRule type="colorScale" priority="96">
      <colorScale>
        <cfvo type="min"/>
        <cfvo type="percentile" val="50"/>
        <cfvo type="max"/>
        <color rgb="FF63BE7B"/>
        <color rgb="FFFFEB84"/>
        <color rgb="FFF8696B"/>
      </colorScale>
    </cfRule>
    <cfRule type="colorScale" priority="97">
      <colorScale>
        <cfvo type="min"/>
        <cfvo type="percentile" val="50"/>
        <cfvo type="max"/>
        <color rgb="FF63BE7B"/>
        <color rgb="FFFFEB84"/>
        <color rgb="FFF8696B"/>
      </colorScale>
    </cfRule>
    <cfRule type="colorScale" priority="98">
      <colorScale>
        <cfvo type="min"/>
        <cfvo type="percentile" val="50"/>
        <cfvo type="max"/>
        <color rgb="FF008000"/>
        <color rgb="FFFFEB84"/>
        <color rgb="FFFF0000"/>
      </colorScale>
    </cfRule>
  </conditionalFormatting>
  <conditionalFormatting sqref="AW69">
    <cfRule type="colorScale" priority="95">
      <colorScale>
        <cfvo type="min"/>
        <cfvo type="percentile" val="50"/>
        <cfvo type="max"/>
        <color rgb="FF008000"/>
        <color rgb="FFFFEB84"/>
        <color rgb="FFFF0000"/>
      </colorScale>
    </cfRule>
    <cfRule type="colorScale" priority="93">
      <colorScale>
        <cfvo type="min"/>
        <cfvo type="percentile" val="50"/>
        <cfvo type="max"/>
        <color rgb="FF63BE7B"/>
        <color rgb="FFFFEB84"/>
        <color rgb="FFF8696B"/>
      </colorScale>
    </cfRule>
    <cfRule type="colorScale" priority="94">
      <colorScale>
        <cfvo type="min"/>
        <cfvo type="percentile" val="50"/>
        <cfvo type="max"/>
        <color rgb="FF63BE7B"/>
        <color rgb="FFFFEB84"/>
        <color rgb="FFF8696B"/>
      </colorScale>
    </cfRule>
  </conditionalFormatting>
  <conditionalFormatting sqref="AW70">
    <cfRule type="colorScale" priority="90">
      <colorScale>
        <cfvo type="min"/>
        <cfvo type="percentile" val="50"/>
        <cfvo type="max"/>
        <color rgb="FF63BE7B"/>
        <color rgb="FFFFEB84"/>
        <color rgb="FFF8696B"/>
      </colorScale>
    </cfRule>
    <cfRule type="colorScale" priority="91">
      <colorScale>
        <cfvo type="min"/>
        <cfvo type="percentile" val="50"/>
        <cfvo type="max"/>
        <color rgb="FF63BE7B"/>
        <color rgb="FFFFEB84"/>
        <color rgb="FFF8696B"/>
      </colorScale>
    </cfRule>
    <cfRule type="colorScale" priority="92">
      <colorScale>
        <cfvo type="min"/>
        <cfvo type="percentile" val="50"/>
        <cfvo type="max"/>
        <color rgb="FF008000"/>
        <color rgb="FFFFEB84"/>
        <color rgb="FFFF0000"/>
      </colorScale>
    </cfRule>
  </conditionalFormatting>
  <conditionalFormatting sqref="AW71">
    <cfRule type="colorScale" priority="88">
      <colorScale>
        <cfvo type="min"/>
        <cfvo type="percentile" val="50"/>
        <cfvo type="max"/>
        <color rgb="FF63BE7B"/>
        <color rgb="FFFFEB84"/>
        <color rgb="FFF8696B"/>
      </colorScale>
    </cfRule>
    <cfRule type="colorScale" priority="87">
      <colorScale>
        <cfvo type="min"/>
        <cfvo type="percentile" val="50"/>
        <cfvo type="max"/>
        <color rgb="FF63BE7B"/>
        <color rgb="FFFFEB84"/>
        <color rgb="FFF8696B"/>
      </colorScale>
    </cfRule>
    <cfRule type="colorScale" priority="89">
      <colorScale>
        <cfvo type="min"/>
        <cfvo type="percentile" val="50"/>
        <cfvo type="max"/>
        <color rgb="FF008000"/>
        <color rgb="FFFFEB84"/>
        <color rgb="FFFF0000"/>
      </colorScale>
    </cfRule>
  </conditionalFormatting>
  <conditionalFormatting sqref="AW72">
    <cfRule type="colorScale" priority="86">
      <colorScale>
        <cfvo type="min"/>
        <cfvo type="percentile" val="50"/>
        <cfvo type="max"/>
        <color rgb="FF008000"/>
        <color rgb="FFFFEB84"/>
        <color rgb="FFFF0000"/>
      </colorScale>
    </cfRule>
    <cfRule type="colorScale" priority="85">
      <colorScale>
        <cfvo type="min"/>
        <cfvo type="percentile" val="50"/>
        <cfvo type="max"/>
        <color rgb="FF63BE7B"/>
        <color rgb="FFFFEB84"/>
        <color rgb="FFF8696B"/>
      </colorScale>
    </cfRule>
    <cfRule type="colorScale" priority="84">
      <colorScale>
        <cfvo type="min"/>
        <cfvo type="percentile" val="50"/>
        <cfvo type="max"/>
        <color rgb="FF63BE7B"/>
        <color rgb="FFFFEB84"/>
        <color rgb="FFF8696B"/>
      </colorScale>
    </cfRule>
  </conditionalFormatting>
  <conditionalFormatting sqref="AW73">
    <cfRule type="colorScale" priority="83">
      <colorScale>
        <cfvo type="min"/>
        <cfvo type="percentile" val="50"/>
        <cfvo type="max"/>
        <color rgb="FF008000"/>
        <color rgb="FFFFEB84"/>
        <color rgb="FFFF0000"/>
      </colorScale>
    </cfRule>
    <cfRule type="colorScale" priority="82">
      <colorScale>
        <cfvo type="min"/>
        <cfvo type="percentile" val="50"/>
        <cfvo type="max"/>
        <color rgb="FF63BE7B"/>
        <color rgb="FFFFEB84"/>
        <color rgb="FFF8696B"/>
      </colorScale>
    </cfRule>
    <cfRule type="colorScale" priority="81">
      <colorScale>
        <cfvo type="min"/>
        <cfvo type="percentile" val="50"/>
        <cfvo type="max"/>
        <color rgb="FF63BE7B"/>
        <color rgb="FFFFEB84"/>
        <color rgb="FFF8696B"/>
      </colorScale>
    </cfRule>
  </conditionalFormatting>
  <conditionalFormatting sqref="AW75:AW76">
    <cfRule type="colorScale" priority="77">
      <colorScale>
        <cfvo type="min"/>
        <cfvo type="percentile" val="50"/>
        <cfvo type="max"/>
        <color rgb="FF008000"/>
        <color rgb="FFFFEB84"/>
        <color rgb="FFFF0000"/>
      </colorScale>
    </cfRule>
    <cfRule type="colorScale" priority="76">
      <colorScale>
        <cfvo type="min"/>
        <cfvo type="percentile" val="50"/>
        <cfvo type="max"/>
        <color rgb="FF63BE7B"/>
        <color rgb="FFFFEB84"/>
        <color rgb="FFF8696B"/>
      </colorScale>
    </cfRule>
    <cfRule type="colorScale" priority="75">
      <colorScale>
        <cfvo type="min"/>
        <cfvo type="percentile" val="50"/>
        <cfvo type="max"/>
        <color rgb="FF63BE7B"/>
        <color rgb="FFFFEB84"/>
        <color rgb="FFF8696B"/>
      </colorScale>
    </cfRule>
  </conditionalFormatting>
  <conditionalFormatting sqref="AW77">
    <cfRule type="colorScale" priority="74">
      <colorScale>
        <cfvo type="min"/>
        <cfvo type="percentile" val="50"/>
        <cfvo type="max"/>
        <color rgb="FF008000"/>
        <color rgb="FFFFEB84"/>
        <color rgb="FFFF0000"/>
      </colorScale>
    </cfRule>
    <cfRule type="colorScale" priority="73">
      <colorScale>
        <cfvo type="min"/>
        <cfvo type="percentile" val="50"/>
        <cfvo type="max"/>
        <color rgb="FF63BE7B"/>
        <color rgb="FFFFEB84"/>
        <color rgb="FFF8696B"/>
      </colorScale>
    </cfRule>
    <cfRule type="colorScale" priority="72">
      <colorScale>
        <cfvo type="min"/>
        <cfvo type="percentile" val="50"/>
        <cfvo type="max"/>
        <color rgb="FF63BE7B"/>
        <color rgb="FFFFEB84"/>
        <color rgb="FFF8696B"/>
      </colorScale>
    </cfRule>
  </conditionalFormatting>
  <conditionalFormatting sqref="AW78">
    <cfRule type="colorScale" priority="71">
      <colorScale>
        <cfvo type="min"/>
        <cfvo type="percentile" val="50"/>
        <cfvo type="max"/>
        <color rgb="FF008000"/>
        <color rgb="FFFFEB84"/>
        <color rgb="FFFF0000"/>
      </colorScale>
    </cfRule>
    <cfRule type="colorScale" priority="70">
      <colorScale>
        <cfvo type="min"/>
        <cfvo type="percentile" val="50"/>
        <cfvo type="max"/>
        <color rgb="FF63BE7B"/>
        <color rgb="FFFFEB84"/>
        <color rgb="FFF8696B"/>
      </colorScale>
    </cfRule>
    <cfRule type="colorScale" priority="69">
      <colorScale>
        <cfvo type="min"/>
        <cfvo type="percentile" val="50"/>
        <cfvo type="max"/>
        <color rgb="FF63BE7B"/>
        <color rgb="FFFFEB84"/>
        <color rgb="FFF8696B"/>
      </colorScale>
    </cfRule>
  </conditionalFormatting>
  <conditionalFormatting sqref="AW79">
    <cfRule type="colorScale" priority="68">
      <colorScale>
        <cfvo type="min"/>
        <cfvo type="percentile" val="50"/>
        <cfvo type="max"/>
        <color rgb="FF008000"/>
        <color rgb="FFFFEB84"/>
        <color rgb="FFFF0000"/>
      </colorScale>
    </cfRule>
    <cfRule type="colorScale" priority="67">
      <colorScale>
        <cfvo type="min"/>
        <cfvo type="percentile" val="50"/>
        <cfvo type="max"/>
        <color rgb="FF63BE7B"/>
        <color rgb="FFFFEB84"/>
        <color rgb="FFF8696B"/>
      </colorScale>
    </cfRule>
    <cfRule type="colorScale" priority="66">
      <colorScale>
        <cfvo type="min"/>
        <cfvo type="percentile" val="50"/>
        <cfvo type="max"/>
        <color rgb="FF63BE7B"/>
        <color rgb="FFFFEB84"/>
        <color rgb="FFF8696B"/>
      </colorScale>
    </cfRule>
  </conditionalFormatting>
  <conditionalFormatting sqref="AW80">
    <cfRule type="colorScale" priority="65">
      <colorScale>
        <cfvo type="min"/>
        <cfvo type="percentile" val="50"/>
        <cfvo type="max"/>
        <color rgb="FF008000"/>
        <color rgb="FFFFEB84"/>
        <color rgb="FFFF0000"/>
      </colorScale>
    </cfRule>
    <cfRule type="colorScale" priority="64">
      <colorScale>
        <cfvo type="min"/>
        <cfvo type="percentile" val="50"/>
        <cfvo type="max"/>
        <color rgb="FF63BE7B"/>
        <color rgb="FFFFEB84"/>
        <color rgb="FFF8696B"/>
      </colorScale>
    </cfRule>
    <cfRule type="colorScale" priority="63">
      <colorScale>
        <cfvo type="min"/>
        <cfvo type="percentile" val="50"/>
        <cfvo type="max"/>
        <color rgb="FF63BE7B"/>
        <color rgb="FFFFEB84"/>
        <color rgb="FFF8696B"/>
      </colorScale>
    </cfRule>
  </conditionalFormatting>
  <conditionalFormatting sqref="AW81">
    <cfRule type="colorScale" priority="62">
      <colorScale>
        <cfvo type="min"/>
        <cfvo type="percentile" val="50"/>
        <cfvo type="max"/>
        <color rgb="FF008000"/>
        <color rgb="FFFFEB84"/>
        <color rgb="FFFF0000"/>
      </colorScale>
    </cfRule>
    <cfRule type="colorScale" priority="61">
      <colorScale>
        <cfvo type="min"/>
        <cfvo type="percentile" val="50"/>
        <cfvo type="max"/>
        <color rgb="FF63BE7B"/>
        <color rgb="FFFFEB84"/>
        <color rgb="FFF8696B"/>
      </colorScale>
    </cfRule>
    <cfRule type="colorScale" priority="60">
      <colorScale>
        <cfvo type="min"/>
        <cfvo type="percentile" val="50"/>
        <cfvo type="max"/>
        <color rgb="FF63BE7B"/>
        <color rgb="FFFFEB84"/>
        <color rgb="FFF8696B"/>
      </colorScale>
    </cfRule>
  </conditionalFormatting>
  <conditionalFormatting sqref="AW82">
    <cfRule type="colorScale" priority="58">
      <colorScale>
        <cfvo type="min"/>
        <cfvo type="percentile" val="50"/>
        <cfvo type="max"/>
        <color rgb="FF63BE7B"/>
        <color rgb="FFFFEB84"/>
        <color rgb="FFF8696B"/>
      </colorScale>
    </cfRule>
    <cfRule type="colorScale" priority="59">
      <colorScale>
        <cfvo type="min"/>
        <cfvo type="percentile" val="50"/>
        <cfvo type="max"/>
        <color rgb="FF008000"/>
        <color rgb="FFFFEB84"/>
        <color rgb="FFFF0000"/>
      </colorScale>
    </cfRule>
    <cfRule type="colorScale" priority="57">
      <colorScale>
        <cfvo type="min"/>
        <cfvo type="percentile" val="50"/>
        <cfvo type="max"/>
        <color rgb="FF63BE7B"/>
        <color rgb="FFFFEB84"/>
        <color rgb="FFF8696B"/>
      </colorScale>
    </cfRule>
  </conditionalFormatting>
  <conditionalFormatting sqref="AW83">
    <cfRule type="colorScale" priority="56">
      <colorScale>
        <cfvo type="min"/>
        <cfvo type="percentile" val="50"/>
        <cfvo type="max"/>
        <color rgb="FF008000"/>
        <color rgb="FFFFEB84"/>
        <color rgb="FFFF0000"/>
      </colorScale>
    </cfRule>
    <cfRule type="colorScale" priority="55">
      <colorScale>
        <cfvo type="min"/>
        <cfvo type="percentile" val="50"/>
        <cfvo type="max"/>
        <color rgb="FF63BE7B"/>
        <color rgb="FFFFEB84"/>
        <color rgb="FFF8696B"/>
      </colorScale>
    </cfRule>
    <cfRule type="colorScale" priority="54">
      <colorScale>
        <cfvo type="min"/>
        <cfvo type="percentile" val="50"/>
        <cfvo type="max"/>
        <color rgb="FF63BE7B"/>
        <color rgb="FFFFEB84"/>
        <color rgb="FFF8696B"/>
      </colorScale>
    </cfRule>
  </conditionalFormatting>
  <conditionalFormatting sqref="AW84:AW85">
    <cfRule type="colorScale" priority="51">
      <colorScale>
        <cfvo type="min"/>
        <cfvo type="percentile" val="50"/>
        <cfvo type="max"/>
        <color rgb="FF63BE7B"/>
        <color rgb="FFFFEB84"/>
        <color rgb="FFF8696B"/>
      </colorScale>
    </cfRule>
    <cfRule type="colorScale" priority="53">
      <colorScale>
        <cfvo type="min"/>
        <cfvo type="percentile" val="50"/>
        <cfvo type="max"/>
        <color rgb="FF008000"/>
        <color rgb="FFFFEB84"/>
        <color rgb="FFFF0000"/>
      </colorScale>
    </cfRule>
    <cfRule type="colorScale" priority="52">
      <colorScale>
        <cfvo type="min"/>
        <cfvo type="percentile" val="50"/>
        <cfvo type="max"/>
        <color rgb="FF63BE7B"/>
        <color rgb="FFFFEB84"/>
        <color rgb="FFF8696B"/>
      </colorScale>
    </cfRule>
  </conditionalFormatting>
  <conditionalFormatting sqref="AW86">
    <cfRule type="colorScale" priority="48">
      <colorScale>
        <cfvo type="min"/>
        <cfvo type="percentile" val="50"/>
        <cfvo type="max"/>
        <color rgb="FF63BE7B"/>
        <color rgb="FFFFEB84"/>
        <color rgb="FFF8696B"/>
      </colorScale>
    </cfRule>
    <cfRule type="colorScale" priority="49">
      <colorScale>
        <cfvo type="min"/>
        <cfvo type="percentile" val="50"/>
        <cfvo type="max"/>
        <color rgb="FF63BE7B"/>
        <color rgb="FFFFEB84"/>
        <color rgb="FFF8696B"/>
      </colorScale>
    </cfRule>
    <cfRule type="colorScale" priority="50">
      <colorScale>
        <cfvo type="min"/>
        <cfvo type="percentile" val="50"/>
        <cfvo type="max"/>
        <color rgb="FF008000"/>
        <color rgb="FFFFEB84"/>
        <color rgb="FFFF0000"/>
      </colorScale>
    </cfRule>
  </conditionalFormatting>
  <conditionalFormatting sqref="AW87:AW88">
    <cfRule type="colorScale" priority="46">
      <colorScale>
        <cfvo type="min"/>
        <cfvo type="percentile" val="50"/>
        <cfvo type="max"/>
        <color rgb="FF63BE7B"/>
        <color rgb="FFFFEB84"/>
        <color rgb="FFF8696B"/>
      </colorScale>
    </cfRule>
    <cfRule type="colorScale" priority="47">
      <colorScale>
        <cfvo type="min"/>
        <cfvo type="percentile" val="50"/>
        <cfvo type="max"/>
        <color rgb="FF008000"/>
        <color rgb="FFFFEB84"/>
        <color rgb="FFFF0000"/>
      </colorScale>
    </cfRule>
    <cfRule type="colorScale" priority="45">
      <colorScale>
        <cfvo type="min"/>
        <cfvo type="percentile" val="50"/>
        <cfvo type="max"/>
        <color rgb="FF63BE7B"/>
        <color rgb="FFFFEB84"/>
        <color rgb="FFF8696B"/>
      </colorScale>
    </cfRule>
  </conditionalFormatting>
  <conditionalFormatting sqref="AW89:AW90">
    <cfRule type="colorScale" priority="44">
      <colorScale>
        <cfvo type="min"/>
        <cfvo type="percentile" val="50"/>
        <cfvo type="max"/>
        <color rgb="FF008000"/>
        <color rgb="FFFFEB84"/>
        <color rgb="FFFF0000"/>
      </colorScale>
    </cfRule>
    <cfRule type="colorScale" priority="43">
      <colorScale>
        <cfvo type="min"/>
        <cfvo type="percentile" val="50"/>
        <cfvo type="max"/>
        <color rgb="FF63BE7B"/>
        <color rgb="FFFFEB84"/>
        <color rgb="FFF8696B"/>
      </colorScale>
    </cfRule>
    <cfRule type="colorScale" priority="42">
      <colorScale>
        <cfvo type="min"/>
        <cfvo type="percentile" val="50"/>
        <cfvo type="max"/>
        <color rgb="FF63BE7B"/>
        <color rgb="FFFFEB84"/>
        <color rgb="FFF8696B"/>
      </colorScale>
    </cfRule>
  </conditionalFormatting>
  <conditionalFormatting sqref="AW91:AW92">
    <cfRule type="colorScale" priority="41">
      <colorScale>
        <cfvo type="min"/>
        <cfvo type="percentile" val="50"/>
        <cfvo type="max"/>
        <color rgb="FF008000"/>
        <color rgb="FFFFEB84"/>
        <color rgb="FFFF0000"/>
      </colorScale>
    </cfRule>
    <cfRule type="colorScale" priority="39">
      <colorScale>
        <cfvo type="min"/>
        <cfvo type="percentile" val="50"/>
        <cfvo type="max"/>
        <color rgb="FF63BE7B"/>
        <color rgb="FFFFEB84"/>
        <color rgb="FFF8696B"/>
      </colorScale>
    </cfRule>
    <cfRule type="colorScale" priority="40">
      <colorScale>
        <cfvo type="min"/>
        <cfvo type="percentile" val="50"/>
        <cfvo type="max"/>
        <color rgb="FF63BE7B"/>
        <color rgb="FFFFEB84"/>
        <color rgb="FFF8696B"/>
      </colorScale>
    </cfRule>
  </conditionalFormatting>
  <conditionalFormatting sqref="AW93">
    <cfRule type="colorScale" priority="36">
      <colorScale>
        <cfvo type="min"/>
        <cfvo type="percentile" val="50"/>
        <cfvo type="max"/>
        <color rgb="FF63BE7B"/>
        <color rgb="FFFFEB84"/>
        <color rgb="FFF8696B"/>
      </colorScale>
    </cfRule>
    <cfRule type="colorScale" priority="37">
      <colorScale>
        <cfvo type="min"/>
        <cfvo type="percentile" val="50"/>
        <cfvo type="max"/>
        <color rgb="FF63BE7B"/>
        <color rgb="FFFFEB84"/>
        <color rgb="FFF8696B"/>
      </colorScale>
    </cfRule>
    <cfRule type="colorScale" priority="38">
      <colorScale>
        <cfvo type="min"/>
        <cfvo type="percentile" val="50"/>
        <cfvo type="max"/>
        <color rgb="FF008000"/>
        <color rgb="FFFFEB84"/>
        <color rgb="FFFF0000"/>
      </colorScale>
    </cfRule>
  </conditionalFormatting>
  <conditionalFormatting sqref="AW94">
    <cfRule type="colorScale" priority="33">
      <colorScale>
        <cfvo type="min"/>
        <cfvo type="percentile" val="50"/>
        <cfvo type="max"/>
        <color rgb="FF63BE7B"/>
        <color rgb="FFFFEB84"/>
        <color rgb="FFF8696B"/>
      </colorScale>
    </cfRule>
    <cfRule type="colorScale" priority="34">
      <colorScale>
        <cfvo type="min"/>
        <cfvo type="percentile" val="50"/>
        <cfvo type="max"/>
        <color rgb="FF63BE7B"/>
        <color rgb="FFFFEB84"/>
        <color rgb="FFF8696B"/>
      </colorScale>
    </cfRule>
    <cfRule type="colorScale" priority="35">
      <colorScale>
        <cfvo type="min"/>
        <cfvo type="percentile" val="50"/>
        <cfvo type="max"/>
        <color rgb="FF008000"/>
        <color rgb="FFFFEB84"/>
        <color rgb="FFFF0000"/>
      </colorScale>
    </cfRule>
  </conditionalFormatting>
  <conditionalFormatting sqref="AW95:AW96">
    <cfRule type="colorScale" priority="31">
      <colorScale>
        <cfvo type="min"/>
        <cfvo type="percentile" val="50"/>
        <cfvo type="max"/>
        <color rgb="FF63BE7B"/>
        <color rgb="FFFFEB84"/>
        <color rgb="FFF8696B"/>
      </colorScale>
    </cfRule>
    <cfRule type="colorScale" priority="32">
      <colorScale>
        <cfvo type="min"/>
        <cfvo type="percentile" val="50"/>
        <cfvo type="max"/>
        <color rgb="FF008000"/>
        <color rgb="FFFFEB84"/>
        <color rgb="FFFF0000"/>
      </colorScale>
    </cfRule>
    <cfRule type="colorScale" priority="30">
      <colorScale>
        <cfvo type="min"/>
        <cfvo type="percentile" val="50"/>
        <cfvo type="max"/>
        <color rgb="FF63BE7B"/>
        <color rgb="FFFFEB84"/>
        <color rgb="FFF8696B"/>
      </colorScale>
    </cfRule>
  </conditionalFormatting>
  <conditionalFormatting sqref="AW103">
    <cfRule type="colorScale" priority="24">
      <colorScale>
        <cfvo type="min"/>
        <cfvo type="percentile" val="50"/>
        <cfvo type="max"/>
        <color rgb="FF63BE7B"/>
        <color rgb="FFFFEB84"/>
        <color rgb="FFF8696B"/>
      </colorScale>
    </cfRule>
    <cfRule type="colorScale" priority="26">
      <colorScale>
        <cfvo type="min"/>
        <cfvo type="percentile" val="50"/>
        <cfvo type="max"/>
        <color rgb="FF008000"/>
        <color rgb="FFFFEB84"/>
        <color rgb="FFFF0000"/>
      </colorScale>
    </cfRule>
    <cfRule type="colorScale" priority="25">
      <colorScale>
        <cfvo type="min"/>
        <cfvo type="percentile" val="50"/>
        <cfvo type="max"/>
        <color rgb="FF63BE7B"/>
        <color rgb="FFFFEB84"/>
        <color rgb="FFF8696B"/>
      </colorScale>
    </cfRule>
  </conditionalFormatting>
  <conditionalFormatting sqref="AW104">
    <cfRule type="colorScale" priority="23">
      <colorScale>
        <cfvo type="min"/>
        <cfvo type="percentile" val="50"/>
        <cfvo type="max"/>
        <color rgb="FF008000"/>
        <color rgb="FFFFEB84"/>
        <color rgb="FFFF0000"/>
      </colorScale>
    </cfRule>
    <cfRule type="colorScale" priority="21">
      <colorScale>
        <cfvo type="min"/>
        <cfvo type="percentile" val="50"/>
        <cfvo type="max"/>
        <color rgb="FF63BE7B"/>
        <color rgb="FFFFEB84"/>
        <color rgb="FFF8696B"/>
      </colorScale>
    </cfRule>
    <cfRule type="colorScale" priority="22">
      <colorScale>
        <cfvo type="min"/>
        <cfvo type="percentile" val="50"/>
        <cfvo type="max"/>
        <color rgb="FF63BE7B"/>
        <color rgb="FFFFEB84"/>
        <color rgb="FFF8696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b84f5c3405d1145c77c51b46f4ad103f">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98e2b6b65c06905d10b01d0c891618b5"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522C96-10B3-494D-82C5-90CF45F74181}"/>
</file>

<file path=customXml/itemProps2.xml><?xml version="1.0" encoding="utf-8"?>
<ds:datastoreItem xmlns:ds="http://schemas.openxmlformats.org/officeDocument/2006/customXml" ds:itemID="{CE9FBA91-BF15-4800-9C7E-F1A5AE4CBFD6}"/>
</file>

<file path=customXml/itemProps3.xml><?xml version="1.0" encoding="utf-8"?>
<ds:datastoreItem xmlns:ds="http://schemas.openxmlformats.org/officeDocument/2006/customXml" ds:itemID="{26F0B273-41DB-473F-8D2B-1438700866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g.fillini@adgpartners.it</dc:creator>
  <cp:keywords/>
  <dc:description/>
  <cp:lastModifiedBy/>
  <cp:revision/>
  <dcterms:created xsi:type="dcterms:W3CDTF">2024-01-11T13:33:12Z</dcterms:created>
  <dcterms:modified xsi:type="dcterms:W3CDTF">2025-05-23T09:49:28Z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0x01010087E878E3A768EC49A3AC95D8C1593F88</vt:lpwstr>
  </property>
  <property fmtid="{D5CDD505-2E9C-101B-9397-08002B2CF9AE}" pid="3" name="Order">
    <vt:r8>98500</vt:r8>
  </property>
  <property fmtid="{D5CDD505-2E9C-101B-9397-08002B2CF9AE}" pid="4" name="TriggerFlowInfo">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y fmtid="{D5CDD505-2E9C-101B-9397-08002B2CF9AE}" pid="9" name="MediaServiceImageTags">
    <vt:lpwstr/>
  </property>
</Properties>
</file>